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475" windowHeight="6210"/>
  </bookViews>
  <sheets>
    <sheet name="Gallon Tape Sheet" sheetId="1" r:id="rId1"/>
    <sheet name="Gallon Chart" sheetId="2" r:id="rId2"/>
  </sheets>
  <definedNames>
    <definedName name="_Regression_Int" localSheetId="0" hidden="1">1</definedName>
    <definedName name="I">'Gallon Chart'!#REF!</definedName>
    <definedName name="_xlnm.Print_Area" localSheetId="1">'Gallon Chart'!$A$1:$J$53</definedName>
    <definedName name="_xlnm.Print_Area" localSheetId="0">'Gallon Tape Sheet'!$A$11:$J$39</definedName>
    <definedName name="Print_Area_MI" localSheetId="0">'Gallon Tape Sheet'!#REF!</definedName>
  </definedNames>
  <calcPr calcId="145621"/>
</workbook>
</file>

<file path=xl/calcChain.xml><?xml version="1.0" encoding="utf-8"?>
<calcChain xmlns="http://schemas.openxmlformats.org/spreadsheetml/2006/main">
  <c r="G7" i="2" l="1"/>
  <c r="D8" i="1"/>
  <c r="D9" i="1"/>
  <c r="G8" i="2"/>
  <c r="B5" i="2"/>
  <c r="B4" i="2"/>
  <c r="B14" i="1"/>
  <c r="G16" i="1"/>
  <c r="B13" i="1"/>
  <c r="A13" i="2"/>
  <c r="G17" i="1"/>
  <c r="G9" i="2"/>
  <c r="B12" i="2"/>
  <c r="G19" i="1"/>
  <c r="A14" i="2"/>
  <c r="B13" i="2"/>
  <c r="A18" i="1"/>
  <c r="G20" i="1"/>
  <c r="A15" i="2"/>
  <c r="B14" i="2"/>
  <c r="A16" i="2"/>
  <c r="B15" i="2"/>
  <c r="B18" i="1"/>
  <c r="A19" i="1"/>
  <c r="D18" i="1"/>
  <c r="A20" i="1"/>
  <c r="D19" i="1"/>
  <c r="B19" i="1"/>
  <c r="A17" i="2"/>
  <c r="B16" i="2"/>
  <c r="A18" i="2"/>
  <c r="B17" i="2"/>
  <c r="B20" i="1"/>
  <c r="A21" i="1"/>
  <c r="D20" i="1"/>
  <c r="A22" i="1"/>
  <c r="D21" i="1"/>
  <c r="B21" i="1"/>
  <c r="A19" i="2"/>
  <c r="B18" i="2"/>
  <c r="A20" i="2"/>
  <c r="B19" i="2"/>
  <c r="B22" i="1"/>
  <c r="D22" i="1"/>
  <c r="A23" i="1"/>
  <c r="A24" i="1"/>
  <c r="D23" i="1"/>
  <c r="B23" i="1"/>
  <c r="A21" i="2"/>
  <c r="B20" i="2"/>
  <c r="A22" i="2"/>
  <c r="B21" i="2"/>
  <c r="B24" i="1"/>
  <c r="A25" i="1"/>
  <c r="D24" i="1"/>
  <c r="A26" i="1"/>
  <c r="B25" i="1"/>
  <c r="D25" i="1"/>
  <c r="A23" i="2"/>
  <c r="B22" i="2"/>
  <c r="A24" i="2"/>
  <c r="B23" i="2"/>
  <c r="B26" i="1"/>
  <c r="A27" i="1"/>
  <c r="D26" i="1"/>
  <c r="A25" i="2"/>
  <c r="B24" i="2"/>
  <c r="A28" i="1"/>
  <c r="B27" i="1"/>
  <c r="D27" i="1"/>
  <c r="A26" i="2"/>
  <c r="B25" i="2"/>
  <c r="B28" i="1"/>
  <c r="A29" i="1"/>
  <c r="D28" i="1"/>
  <c r="A30" i="1"/>
  <c r="D29" i="1"/>
  <c r="B29" i="1"/>
  <c r="A27" i="2"/>
  <c r="B26" i="2"/>
  <c r="B27" i="2"/>
  <c r="A28" i="2"/>
  <c r="B30" i="1"/>
  <c r="A31" i="1"/>
  <c r="D30" i="1"/>
  <c r="A32" i="1"/>
  <c r="B31" i="1"/>
  <c r="D31" i="1"/>
  <c r="A29" i="2"/>
  <c r="B28" i="2"/>
  <c r="A30" i="2"/>
  <c r="B29" i="2"/>
  <c r="D32" i="1"/>
  <c r="B32" i="1"/>
  <c r="A33" i="1"/>
  <c r="A34" i="1"/>
  <c r="B33" i="1"/>
  <c r="D33" i="1"/>
  <c r="A31" i="2"/>
  <c r="B30" i="2"/>
  <c r="A32" i="2"/>
  <c r="B31" i="2"/>
  <c r="B34" i="1"/>
  <c r="D34" i="1"/>
  <c r="A35" i="1"/>
  <c r="A36" i="1"/>
  <c r="D35" i="1"/>
  <c r="B35" i="1"/>
  <c r="A33" i="2"/>
  <c r="B32" i="2"/>
  <c r="A34" i="2"/>
  <c r="B33" i="2"/>
  <c r="D36" i="1"/>
  <c r="B36" i="1"/>
  <c r="A37" i="1"/>
  <c r="A38" i="1"/>
  <c r="D37" i="1"/>
  <c r="B37" i="1"/>
  <c r="A35" i="2"/>
  <c r="B34" i="2"/>
  <c r="A36" i="2"/>
  <c r="B35" i="2"/>
  <c r="B38" i="1"/>
  <c r="D38" i="1"/>
  <c r="A39" i="1"/>
  <c r="A40" i="1"/>
  <c r="B39" i="1"/>
  <c r="D39" i="1"/>
  <c r="A37" i="2"/>
  <c r="B36" i="2"/>
  <c r="A38" i="2"/>
  <c r="B37" i="2"/>
  <c r="B40" i="1"/>
  <c r="D40" i="1"/>
  <c r="A41" i="1"/>
  <c r="A42" i="1"/>
  <c r="D41" i="1"/>
  <c r="B41" i="1"/>
  <c r="A39" i="2"/>
  <c r="B38" i="2"/>
  <c r="A40" i="2"/>
  <c r="B39" i="2"/>
  <c r="D42" i="1"/>
  <c r="B42" i="1"/>
  <c r="A43" i="1"/>
  <c r="A44" i="1"/>
  <c r="D43" i="1"/>
  <c r="B43" i="1"/>
  <c r="A41" i="2"/>
  <c r="B40" i="2"/>
  <c r="A45" i="1"/>
  <c r="B44" i="1"/>
  <c r="D44" i="1"/>
  <c r="A42" i="2"/>
  <c r="B41" i="2"/>
  <c r="A43" i="2"/>
  <c r="B42" i="2"/>
  <c r="B45" i="1"/>
  <c r="A46" i="1"/>
  <c r="D45" i="1"/>
  <c r="B46" i="1"/>
  <c r="D46" i="1"/>
  <c r="A47" i="1"/>
  <c r="B43" i="2"/>
  <c r="A44" i="2"/>
  <c r="A45" i="2"/>
  <c r="B44" i="2"/>
  <c r="A48" i="1"/>
  <c r="D47" i="1"/>
  <c r="B47" i="1"/>
  <c r="B48" i="1"/>
  <c r="A49" i="1"/>
  <c r="D48" i="1"/>
  <c r="A46" i="2"/>
  <c r="B45" i="2"/>
  <c r="A47" i="2"/>
  <c r="B46" i="2"/>
  <c r="B49" i="1"/>
  <c r="A50" i="1"/>
  <c r="D49" i="1"/>
  <c r="D50" i="1"/>
  <c r="A51" i="1"/>
  <c r="B50" i="1"/>
  <c r="A48" i="2"/>
  <c r="B47" i="2"/>
  <c r="A49" i="2"/>
  <c r="B48" i="2"/>
  <c r="A52" i="1"/>
  <c r="D51" i="1"/>
  <c r="B51" i="1"/>
  <c r="A53" i="1"/>
  <c r="B52" i="1"/>
  <c r="D52" i="1"/>
  <c r="A50" i="2"/>
  <c r="B49" i="2"/>
  <c r="A51" i="2"/>
  <c r="B50" i="2"/>
  <c r="B53" i="1"/>
  <c r="A54" i="1"/>
  <c r="D53" i="1"/>
  <c r="B54" i="1"/>
  <c r="A55" i="1"/>
  <c r="D54" i="1"/>
  <c r="C12" i="2"/>
  <c r="B51" i="2"/>
  <c r="C13" i="2"/>
  <c r="D12" i="2"/>
  <c r="C11" i="2"/>
  <c r="D11" i="2"/>
  <c r="A56" i="1"/>
  <c r="D55" i="1"/>
  <c r="B55" i="1"/>
  <c r="D56" i="1"/>
  <c r="A57" i="1"/>
  <c r="B56" i="1"/>
  <c r="C14" i="2"/>
  <c r="D13" i="2"/>
  <c r="C15" i="2"/>
  <c r="D14" i="2"/>
  <c r="B57" i="1"/>
  <c r="A58" i="1"/>
  <c r="D57" i="1"/>
  <c r="D58" i="1"/>
  <c r="B58" i="1"/>
  <c r="A59" i="1"/>
  <c r="C16" i="2"/>
  <c r="D15" i="2"/>
  <c r="C17" i="2"/>
  <c r="D16" i="2"/>
  <c r="A60" i="1"/>
  <c r="D59" i="1"/>
  <c r="B59" i="1"/>
  <c r="A61" i="1"/>
  <c r="D60" i="1"/>
  <c r="B60" i="1"/>
  <c r="C18" i="2"/>
  <c r="D17" i="2"/>
  <c r="C19" i="2"/>
  <c r="D18" i="2"/>
  <c r="B61" i="1"/>
  <c r="A62" i="1"/>
  <c r="D61" i="1"/>
  <c r="C20" i="2"/>
  <c r="D19" i="2"/>
  <c r="B62" i="1"/>
  <c r="A63" i="1"/>
  <c r="D62" i="1"/>
  <c r="A64" i="1"/>
  <c r="D63" i="1"/>
  <c r="B63" i="1"/>
  <c r="C21" i="2"/>
  <c r="D20" i="2"/>
  <c r="B64" i="1"/>
  <c r="A65" i="1"/>
  <c r="D64" i="1"/>
  <c r="C22" i="2"/>
  <c r="D21" i="2"/>
  <c r="C23" i="2"/>
  <c r="D22" i="2"/>
  <c r="B65" i="1"/>
  <c r="A66" i="1"/>
  <c r="D65" i="1"/>
  <c r="D66" i="1"/>
  <c r="A67" i="1"/>
  <c r="B66" i="1"/>
  <c r="C24" i="2"/>
  <c r="D23" i="2"/>
  <c r="D24" i="2"/>
  <c r="C25" i="2"/>
  <c r="A68" i="1"/>
  <c r="D67" i="1"/>
  <c r="B67" i="1"/>
  <c r="A69" i="1"/>
  <c r="D68" i="1"/>
  <c r="B68" i="1"/>
  <c r="C26" i="2"/>
  <c r="D25" i="2"/>
  <c r="C27" i="2"/>
  <c r="D26" i="2"/>
  <c r="B69" i="1"/>
  <c r="A70" i="1"/>
  <c r="D69" i="1"/>
  <c r="C28" i="2"/>
  <c r="D27" i="2"/>
  <c r="B70" i="1"/>
  <c r="A71" i="1"/>
  <c r="D70" i="1"/>
  <c r="A72" i="1"/>
  <c r="D71" i="1"/>
  <c r="B71" i="1"/>
  <c r="C29" i="2"/>
  <c r="D28" i="2"/>
  <c r="C30" i="2"/>
  <c r="D29" i="2"/>
  <c r="A73" i="1"/>
  <c r="D72" i="1"/>
  <c r="B72" i="1"/>
  <c r="B73" i="1"/>
  <c r="A74" i="1"/>
  <c r="D73" i="1"/>
  <c r="C31" i="2"/>
  <c r="D30" i="2"/>
  <c r="D74" i="1"/>
  <c r="B74" i="1"/>
  <c r="A75" i="1"/>
  <c r="C32" i="2"/>
  <c r="D31" i="2"/>
  <c r="D32" i="2"/>
  <c r="C33" i="2"/>
  <c r="A76" i="1"/>
  <c r="D75" i="1"/>
  <c r="B75" i="1"/>
  <c r="D76" i="1"/>
  <c r="A77" i="1"/>
  <c r="B76" i="1"/>
  <c r="C34" i="2"/>
  <c r="D33" i="2"/>
  <c r="C35" i="2"/>
  <c r="D34" i="2"/>
  <c r="A78" i="1"/>
  <c r="D77" i="1"/>
  <c r="B77" i="1"/>
  <c r="C36" i="2"/>
  <c r="D35" i="2"/>
  <c r="D78" i="1"/>
  <c r="B78" i="1"/>
  <c r="A79" i="1"/>
  <c r="A80" i="1"/>
  <c r="D79" i="1"/>
  <c r="B79" i="1"/>
  <c r="D36" i="2"/>
  <c r="C37" i="2"/>
  <c r="C38" i="2"/>
  <c r="D37" i="2"/>
  <c r="D80" i="1"/>
  <c r="B80" i="1"/>
  <c r="A81" i="1"/>
  <c r="A82" i="1"/>
  <c r="D81" i="1"/>
  <c r="B81" i="1"/>
  <c r="C39" i="2"/>
  <c r="D38" i="2"/>
  <c r="C40" i="2"/>
  <c r="D39" i="2"/>
  <c r="D82" i="1"/>
  <c r="B82" i="1"/>
  <c r="A83" i="1"/>
  <c r="A84" i="1"/>
  <c r="D83" i="1"/>
  <c r="B83" i="1"/>
  <c r="D40" i="2"/>
  <c r="C41" i="2"/>
  <c r="C42" i="2"/>
  <c r="D41" i="2"/>
  <c r="D84" i="1"/>
  <c r="A85" i="1"/>
  <c r="B84" i="1"/>
  <c r="D85" i="1"/>
  <c r="B85" i="1"/>
  <c r="C43" i="2"/>
  <c r="D42" i="2"/>
  <c r="C44" i="2"/>
  <c r="D43" i="2"/>
  <c r="C45" i="2"/>
  <c r="D44" i="2"/>
  <c r="C46" i="2"/>
  <c r="D45" i="2"/>
  <c r="C47" i="2"/>
  <c r="D46" i="2"/>
  <c r="C48" i="2"/>
  <c r="D47" i="2"/>
  <c r="C49" i="2"/>
  <c r="D48" i="2"/>
  <c r="C50" i="2"/>
  <c r="D49" i="2"/>
  <c r="C51" i="2"/>
  <c r="D50" i="2"/>
  <c r="E12" i="2"/>
  <c r="D51" i="2"/>
  <c r="F12" i="2"/>
  <c r="E13" i="2"/>
  <c r="E11" i="2"/>
  <c r="F11" i="2"/>
  <c r="F13" i="2"/>
  <c r="E14" i="2"/>
  <c r="E15" i="2"/>
  <c r="F14" i="2"/>
  <c r="E16" i="2"/>
  <c r="F15" i="2"/>
  <c r="E17" i="2"/>
  <c r="F16" i="2"/>
  <c r="E18" i="2"/>
  <c r="F17" i="2"/>
  <c r="E19" i="2"/>
  <c r="F18" i="2"/>
  <c r="E20" i="2"/>
  <c r="F19" i="2"/>
  <c r="E21" i="2"/>
  <c r="F20" i="2"/>
  <c r="F21" i="2"/>
  <c r="E22" i="2"/>
  <c r="E23" i="2"/>
  <c r="F22" i="2"/>
  <c r="E24" i="2"/>
  <c r="F23" i="2"/>
  <c r="F24" i="2"/>
  <c r="E25" i="2"/>
  <c r="E26" i="2"/>
  <c r="F25" i="2"/>
  <c r="E27" i="2"/>
  <c r="F26" i="2"/>
  <c r="E28" i="2"/>
  <c r="F27" i="2"/>
  <c r="F28" i="2"/>
  <c r="E29" i="2"/>
  <c r="E30" i="2"/>
  <c r="F29" i="2"/>
  <c r="E31" i="2"/>
  <c r="F30" i="2"/>
  <c r="E32" i="2"/>
  <c r="F31" i="2"/>
  <c r="F32" i="2"/>
  <c r="E33" i="2"/>
  <c r="E34" i="2"/>
  <c r="F33" i="2"/>
  <c r="E35" i="2"/>
  <c r="F34" i="2"/>
  <c r="E36" i="2"/>
  <c r="F35" i="2"/>
  <c r="E37" i="2"/>
  <c r="F36" i="2"/>
  <c r="E38" i="2"/>
  <c r="F37" i="2"/>
  <c r="E39" i="2"/>
  <c r="F38" i="2"/>
  <c r="E40" i="2"/>
  <c r="F39" i="2"/>
  <c r="F40" i="2"/>
  <c r="E41" i="2"/>
  <c r="E42" i="2"/>
  <c r="F41" i="2"/>
  <c r="E43" i="2"/>
  <c r="F42" i="2"/>
  <c r="F43" i="2"/>
  <c r="E44" i="2"/>
  <c r="E45" i="2"/>
  <c r="F44" i="2"/>
  <c r="E46" i="2"/>
  <c r="F45" i="2"/>
  <c r="E47" i="2"/>
  <c r="F46" i="2"/>
  <c r="E48" i="2"/>
  <c r="F47" i="2"/>
  <c r="F48" i="2"/>
  <c r="E49" i="2"/>
  <c r="E50" i="2"/>
  <c r="F49" i="2"/>
  <c r="E51" i="2"/>
  <c r="F50" i="2"/>
  <c r="G12" i="2"/>
  <c r="F51" i="2"/>
  <c r="G13" i="2"/>
  <c r="G11" i="2"/>
  <c r="H11" i="2"/>
  <c r="H12" i="2"/>
  <c r="G14" i="2"/>
  <c r="H13" i="2"/>
  <c r="G15" i="2"/>
  <c r="H14" i="2"/>
  <c r="G16" i="2"/>
  <c r="H15" i="2"/>
  <c r="H16" i="2"/>
  <c r="G17" i="2"/>
  <c r="G18" i="2"/>
  <c r="H17" i="2"/>
  <c r="G19" i="2"/>
  <c r="H18" i="2"/>
  <c r="H19" i="2"/>
  <c r="G20" i="2"/>
  <c r="G21" i="2"/>
  <c r="H20" i="2"/>
  <c r="H21" i="2"/>
  <c r="G22" i="2"/>
  <c r="G23" i="2"/>
  <c r="H22" i="2"/>
  <c r="G24" i="2"/>
  <c r="H23" i="2"/>
  <c r="H24" i="2"/>
  <c r="G25" i="2"/>
  <c r="G26" i="2"/>
  <c r="H25" i="2"/>
  <c r="G27" i="2"/>
  <c r="H26" i="2"/>
  <c r="H27" i="2"/>
  <c r="G28" i="2"/>
  <c r="G29" i="2"/>
  <c r="H28" i="2"/>
  <c r="G30" i="2"/>
  <c r="H29" i="2"/>
  <c r="H30" i="2"/>
  <c r="G31" i="2"/>
  <c r="H31" i="2"/>
  <c r="G32" i="2"/>
  <c r="G33" i="2"/>
  <c r="H32" i="2"/>
  <c r="G34" i="2"/>
  <c r="H33" i="2"/>
  <c r="G35" i="2"/>
  <c r="H34" i="2"/>
  <c r="H35" i="2"/>
  <c r="G36" i="2"/>
  <c r="G37" i="2"/>
  <c r="H36" i="2"/>
  <c r="G38" i="2"/>
  <c r="H37" i="2"/>
  <c r="H38" i="2"/>
  <c r="G39" i="2"/>
  <c r="H39" i="2"/>
  <c r="G40" i="2"/>
  <c r="G41" i="2"/>
  <c r="H40" i="2"/>
  <c r="H41" i="2"/>
  <c r="G42" i="2"/>
  <c r="G43" i="2"/>
  <c r="H42" i="2"/>
  <c r="H43" i="2"/>
  <c r="G44" i="2"/>
  <c r="G45" i="2"/>
  <c r="H44" i="2"/>
  <c r="G46" i="2"/>
  <c r="H45" i="2"/>
  <c r="G47" i="2"/>
  <c r="H46" i="2"/>
  <c r="H47" i="2"/>
  <c r="G48" i="2"/>
  <c r="G49" i="2"/>
  <c r="H48" i="2"/>
  <c r="H49" i="2"/>
  <c r="G50" i="2"/>
  <c r="G51" i="2"/>
  <c r="H50" i="2"/>
  <c r="H51" i="2"/>
  <c r="I12" i="2"/>
  <c r="I13" i="2"/>
  <c r="J12" i="2"/>
  <c r="I11" i="2"/>
  <c r="J11" i="2"/>
  <c r="I14" i="2"/>
  <c r="J13" i="2"/>
  <c r="I15" i="2"/>
  <c r="J14" i="2"/>
  <c r="J15" i="2"/>
  <c r="I16" i="2"/>
  <c r="I17" i="2"/>
  <c r="J16" i="2"/>
  <c r="J17" i="2"/>
  <c r="I18" i="2"/>
  <c r="I19" i="2"/>
  <c r="J18" i="2"/>
  <c r="J19" i="2"/>
  <c r="I20" i="2"/>
  <c r="I21" i="2"/>
  <c r="J20" i="2"/>
  <c r="I22" i="2"/>
  <c r="J21" i="2"/>
  <c r="J22" i="2"/>
  <c r="I23" i="2"/>
  <c r="J23" i="2"/>
  <c r="I24" i="2"/>
  <c r="I25" i="2"/>
  <c r="J24" i="2"/>
  <c r="I26" i="2"/>
  <c r="J25" i="2"/>
  <c r="I27" i="2"/>
  <c r="J26" i="2"/>
  <c r="J27" i="2"/>
  <c r="I28" i="2"/>
  <c r="I29" i="2"/>
  <c r="J28" i="2"/>
  <c r="I30" i="2"/>
  <c r="J29" i="2"/>
  <c r="J30" i="2"/>
  <c r="I31" i="2"/>
  <c r="J31" i="2"/>
  <c r="I32" i="2"/>
  <c r="I33" i="2"/>
  <c r="J32" i="2"/>
  <c r="J33" i="2"/>
  <c r="I34" i="2"/>
  <c r="I35" i="2"/>
  <c r="J34" i="2"/>
  <c r="J35" i="2"/>
  <c r="I36" i="2"/>
  <c r="I37" i="2"/>
  <c r="J36" i="2"/>
  <c r="I38" i="2"/>
  <c r="J37" i="2"/>
  <c r="J38" i="2"/>
  <c r="I39" i="2"/>
  <c r="J39" i="2"/>
  <c r="I40" i="2"/>
  <c r="I41" i="2"/>
  <c r="J40" i="2"/>
  <c r="J41" i="2"/>
  <c r="I42" i="2"/>
  <c r="I43" i="2"/>
  <c r="J42" i="2"/>
  <c r="J43" i="2"/>
  <c r="I44" i="2"/>
  <c r="I45" i="2"/>
  <c r="J44" i="2"/>
  <c r="I46" i="2"/>
  <c r="J45" i="2"/>
  <c r="I47" i="2"/>
  <c r="J46" i="2"/>
  <c r="J47" i="2"/>
  <c r="I48" i="2"/>
  <c r="I49" i="2"/>
  <c r="J48" i="2"/>
  <c r="I50" i="2"/>
  <c r="J49" i="2"/>
  <c r="I51" i="2"/>
  <c r="J51" i="2"/>
  <c r="J50" i="2"/>
</calcChain>
</file>

<file path=xl/sharedStrings.xml><?xml version="1.0" encoding="utf-8"?>
<sst xmlns="http://schemas.openxmlformats.org/spreadsheetml/2006/main" count="140" uniqueCount="51">
  <si>
    <t>Poly Processing Company</t>
  </si>
  <si>
    <t>Incremental Capacity Sheet for Upright Tanks</t>
  </si>
  <si>
    <t>Tank:</t>
  </si>
  <si>
    <t>Gallons</t>
  </si>
  <si>
    <t>Tank</t>
  </si>
  <si>
    <t>OD</t>
  </si>
  <si>
    <t>SL</t>
  </si>
  <si>
    <t>t TH</t>
  </si>
  <si>
    <t>T</t>
  </si>
  <si>
    <t>Layout</t>
  </si>
  <si>
    <t>(inches)</t>
  </si>
  <si>
    <t>=</t>
  </si>
  <si>
    <t>Hash Mark/</t>
  </si>
  <si>
    <t>-</t>
  </si>
  <si>
    <t>Label</t>
  </si>
  <si>
    <t>in</t>
  </si>
  <si>
    <t>OD =</t>
  </si>
  <si>
    <t>SL =</t>
  </si>
  <si>
    <t>Incr. =</t>
  </si>
  <si>
    <t>CAP =</t>
  </si>
  <si>
    <t>NOTES:</t>
  </si>
  <si>
    <t>1.</t>
  </si>
  <si>
    <t>2.</t>
  </si>
  <si>
    <t>3.</t>
  </si>
  <si>
    <t>4.</t>
  </si>
  <si>
    <t>5.</t>
  </si>
  <si>
    <t>Gallonage tape to be fabricated from</t>
  </si>
  <si>
    <t>1 1/2 inch wide 4 MIL white vinyl tape</t>
  </si>
  <si>
    <t>with permanent adhesive back.</t>
  </si>
  <si>
    <t>Hash marks to be 1/16 x 1/4 inch.</t>
  </si>
  <si>
    <t>Layout is measured from bottom of tape.</t>
  </si>
  <si>
    <t>Character height to be 1/2 inch.</t>
  </si>
  <si>
    <t>Label at bottom of tape to read:</t>
  </si>
  <si>
    <t>U.S. GAL.</t>
  </si>
  <si>
    <t>ALIGN BTM. OF TAPE</t>
  </si>
  <si>
    <t>W/ INSIDE BTM. OF TANK</t>
  </si>
  <si>
    <t>gal</t>
  </si>
  <si>
    <t>Inches</t>
  </si>
  <si>
    <t>NOTE:</t>
  </si>
  <si>
    <t>Outside Diameter</t>
  </si>
  <si>
    <t>Shell Length</t>
  </si>
  <si>
    <t>The above values are not intended for input or output metering.</t>
  </si>
  <si>
    <t>:</t>
  </si>
  <si>
    <t>Calculated Capacity</t>
  </si>
  <si>
    <t>Print Date:</t>
  </si>
  <si>
    <t>Capacity Calculations for Upright Tanks</t>
  </si>
  <si>
    <t>Gallonage Tape Order / Fabrication Sheet for Upright Tanks</t>
  </si>
  <si>
    <t>Enter data on Gallon Tape Sheet</t>
  </si>
  <si>
    <t>6150 Vertical</t>
  </si>
  <si>
    <t>Gallons per Inch are ESTIMATES ONLY!</t>
  </si>
  <si>
    <t>inches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</si>
</sst>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7" x14ac:knownFonts="1">
    <font>
      <sz val="12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1" fontId="0" fillId="0" borderId="2" xfId="0" applyNumberFormat="1" applyBorder="1"/>
    <xf numFmtId="1" fontId="0" fillId="0" borderId="3" xfId="0" applyNumberFormat="1" applyBorder="1"/>
    <xf numFmtId="1" fontId="0" fillId="0" borderId="4" xfId="0" applyNumberFormat="1" applyBorder="1"/>
    <xf numFmtId="1" fontId="0" fillId="0" borderId="6" xfId="0" applyNumberFormat="1" applyBorder="1"/>
    <xf numFmtId="1" fontId="0" fillId="0" borderId="0" xfId="0" applyNumberFormat="1" applyBorder="1"/>
    <xf numFmtId="0" fontId="0" fillId="0" borderId="9" xfId="0" applyBorder="1" applyAlignment="1">
      <alignment horizontal="right"/>
    </xf>
    <xf numFmtId="1" fontId="0" fillId="0" borderId="5" xfId="0" applyNumberFormat="1" applyBorder="1"/>
    <xf numFmtId="0" fontId="0" fillId="0" borderId="0" xfId="0" quotePrefix="1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/>
    <xf numFmtId="2" fontId="0" fillId="0" borderId="3" xfId="0" applyNumberFormat="1" applyBorder="1"/>
    <xf numFmtId="2" fontId="0" fillId="0" borderId="6" xfId="0" applyNumberFormat="1" applyBorder="1"/>
    <xf numFmtId="0" fontId="3" fillId="0" borderId="0" xfId="0" applyFont="1"/>
    <xf numFmtId="0" fontId="6" fillId="2" borderId="0" xfId="0" applyFont="1" applyFill="1" applyAlignment="1" applyProtection="1">
      <alignment horizontal="right"/>
      <protection hidden="1"/>
    </xf>
    <xf numFmtId="0" fontId="6" fillId="2" borderId="0" xfId="0" quotePrefix="1" applyFont="1" applyFill="1" applyAlignment="1" applyProtection="1">
      <alignment horizontal="left"/>
      <protection hidden="1"/>
    </xf>
    <xf numFmtId="2" fontId="6" fillId="2" borderId="0" xfId="0" applyNumberFormat="1" applyFont="1" applyFill="1" applyProtection="1">
      <protection hidden="1"/>
    </xf>
    <xf numFmtId="0" fontId="6" fillId="2" borderId="0" xfId="0" applyFont="1" applyFill="1" applyProtection="1">
      <protection hidden="1"/>
    </xf>
    <xf numFmtId="0" fontId="6" fillId="2" borderId="0" xfId="0" quotePrefix="1" applyFont="1" applyFill="1" applyAlignment="1" applyProtection="1">
      <alignment horizontal="right"/>
      <protection hidden="1"/>
    </xf>
    <xf numFmtId="0" fontId="4" fillId="0" borderId="0" xfId="0" applyFont="1"/>
    <xf numFmtId="0" fontId="5" fillId="0" borderId="0" xfId="0" applyFont="1"/>
    <xf numFmtId="0" fontId="4" fillId="0" borderId="0" xfId="0" quotePrefix="1" applyFont="1" applyAlignment="1">
      <alignment horizontal="right"/>
    </xf>
    <xf numFmtId="0" fontId="4" fillId="0" borderId="0" xfId="0" quotePrefix="1" applyFont="1" applyAlignment="1">
      <alignment horizontal="left"/>
    </xf>
    <xf numFmtId="0" fontId="4" fillId="0" borderId="0" xfId="0" applyFont="1" applyBorder="1"/>
    <xf numFmtId="0" fontId="4" fillId="0" borderId="5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1" xfId="0" applyFont="1" applyBorder="1"/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10" xfId="0" applyFont="1" applyBorder="1"/>
    <xf numFmtId="0" fontId="4" fillId="0" borderId="1" xfId="0" applyFont="1" applyBorder="1"/>
    <xf numFmtId="0" fontId="4" fillId="0" borderId="4" xfId="0" applyFont="1" applyBorder="1"/>
    <xf numFmtId="2" fontId="4" fillId="0" borderId="11" xfId="0" applyNumberFormat="1" applyFont="1" applyBorder="1"/>
    <xf numFmtId="2" fontId="4" fillId="0" borderId="0" xfId="0" applyNumberFormat="1" applyFont="1" applyBorder="1"/>
    <xf numFmtId="2" fontId="4" fillId="0" borderId="3" xfId="0" applyNumberFormat="1" applyFont="1" applyBorder="1"/>
    <xf numFmtId="0" fontId="0" fillId="2" borderId="11" xfId="0" applyFill="1" applyBorder="1"/>
    <xf numFmtId="0" fontId="0" fillId="2" borderId="1" xfId="0" applyFill="1" applyBorder="1"/>
    <xf numFmtId="49" fontId="4" fillId="3" borderId="10" xfId="0" applyNumberFormat="1" applyFont="1" applyFill="1" applyBorder="1" applyAlignment="1" applyProtection="1">
      <alignment horizontal="left"/>
      <protection locked="0"/>
    </xf>
    <xf numFmtId="0" fontId="4" fillId="3" borderId="11" xfId="0" applyFont="1" applyFill="1" applyBorder="1"/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>
      <alignment horizontal="left"/>
    </xf>
    <xf numFmtId="0" fontId="4" fillId="3" borderId="4" xfId="0" applyFont="1" applyFill="1" applyBorder="1" applyAlignment="1" applyProtection="1">
      <alignment horizontal="left"/>
      <protection locked="0"/>
    </xf>
    <xf numFmtId="0" fontId="4" fillId="3" borderId="5" xfId="0" applyFont="1" applyFill="1" applyBorder="1"/>
    <xf numFmtId="0" fontId="4" fillId="3" borderId="0" xfId="0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I85"/>
  <sheetViews>
    <sheetView showGridLines="0" tabSelected="1" zoomScaleNormal="100" workbookViewId="0">
      <selection activeCell="G18" sqref="G18"/>
    </sheetView>
  </sheetViews>
  <sheetFormatPr defaultColWidth="9.625" defaultRowHeight="15.75" x14ac:dyDescent="0.25"/>
  <cols>
    <col min="2" max="2" width="10.625" customWidth="1"/>
    <col min="3" max="3" width="4.625" customWidth="1"/>
    <col min="4" max="4" width="8.625" customWidth="1"/>
    <col min="5" max="5" width="7.375" customWidth="1"/>
    <col min="6" max="6" width="10.625" customWidth="1"/>
    <col min="7" max="7" width="8.625" customWidth="1"/>
    <col min="8" max="8" width="7.625" customWidth="1"/>
    <col min="9" max="9" width="26.625" customWidth="1"/>
    <col min="10" max="10" width="2.625" customWidth="1"/>
  </cols>
  <sheetData>
    <row r="1" spans="1:9" x14ac:dyDescent="0.25">
      <c r="A1" s="33" t="s">
        <v>0</v>
      </c>
      <c r="B1" s="33"/>
      <c r="C1" s="33"/>
      <c r="D1" s="33"/>
      <c r="E1" s="33"/>
    </row>
    <row r="2" spans="1:9" x14ac:dyDescent="0.25">
      <c r="A2" s="33" t="s">
        <v>45</v>
      </c>
      <c r="B2" s="33"/>
      <c r="C2" s="33"/>
      <c r="D2" s="33"/>
      <c r="E2" s="33"/>
    </row>
    <row r="3" spans="1:9" x14ac:dyDescent="0.25">
      <c r="A3" s="34" t="s">
        <v>49</v>
      </c>
      <c r="B3" s="33"/>
      <c r="C3" s="33"/>
      <c r="D3" s="33"/>
      <c r="E3" s="33"/>
    </row>
    <row r="4" spans="1:9" x14ac:dyDescent="0.25">
      <c r="B4" s="35" t="s">
        <v>4</v>
      </c>
      <c r="C4" s="36" t="s">
        <v>42</v>
      </c>
      <c r="D4" s="60" t="s">
        <v>48</v>
      </c>
      <c r="E4" s="61"/>
      <c r="F4" s="58"/>
      <c r="G4" s="58"/>
      <c r="H4" s="59"/>
    </row>
    <row r="5" spans="1:9" x14ac:dyDescent="0.25">
      <c r="B5" s="35" t="s">
        <v>5</v>
      </c>
      <c r="C5" s="36" t="s">
        <v>11</v>
      </c>
      <c r="D5" s="62">
        <v>122</v>
      </c>
      <c r="E5" s="63" t="s">
        <v>50</v>
      </c>
      <c r="F5" s="1"/>
      <c r="G5" s="1"/>
      <c r="H5" s="6"/>
    </row>
    <row r="6" spans="1:9" x14ac:dyDescent="0.25">
      <c r="B6" s="35" t="s">
        <v>6</v>
      </c>
      <c r="C6" s="36" t="s">
        <v>11</v>
      </c>
      <c r="D6" s="64">
        <v>125</v>
      </c>
      <c r="E6" s="65" t="s">
        <v>50</v>
      </c>
      <c r="F6" s="8"/>
      <c r="G6" s="8"/>
      <c r="H6" s="9"/>
    </row>
    <row r="7" spans="1:9" x14ac:dyDescent="0.25">
      <c r="B7" s="2"/>
      <c r="C7" s="3"/>
    </row>
    <row r="8" spans="1:9" x14ac:dyDescent="0.25">
      <c r="B8" s="28" t="s">
        <v>7</v>
      </c>
      <c r="C8" s="29" t="s">
        <v>11</v>
      </c>
      <c r="D8" s="30">
        <f>ROUND(IF(D5/300&lt;0.19,0.19,D5/300),2)</f>
        <v>0.41</v>
      </c>
      <c r="E8" s="31" t="s">
        <v>15</v>
      </c>
    </row>
    <row r="9" spans="1:9" x14ac:dyDescent="0.25">
      <c r="B9" s="32" t="s">
        <v>8</v>
      </c>
      <c r="C9" s="29" t="s">
        <v>11</v>
      </c>
      <c r="D9" s="30">
        <f>ROUND(IF((62.4*1.35*D6*D5)/(1728*2*600)&lt;D8,D8,(62.4*1.35*D6*D5)/(1728*2*600)),2)</f>
        <v>0.62</v>
      </c>
      <c r="E9" s="31" t="s">
        <v>15</v>
      </c>
    </row>
    <row r="11" spans="1:9" x14ac:dyDescent="0.25">
      <c r="A11" s="36" t="s">
        <v>46</v>
      </c>
      <c r="B11" s="33"/>
      <c r="C11" s="33"/>
      <c r="D11" s="33"/>
      <c r="E11" s="33"/>
    </row>
    <row r="12" spans="1:9" x14ac:dyDescent="0.25">
      <c r="A12" s="33"/>
      <c r="B12" s="33"/>
      <c r="C12" s="33"/>
      <c r="D12" s="33"/>
      <c r="E12" s="33"/>
    </row>
    <row r="13" spans="1:9" x14ac:dyDescent="0.25">
      <c r="A13" s="39" t="s">
        <v>2</v>
      </c>
      <c r="B13" s="40" t="str">
        <f>(D4)</f>
        <v>6150 Vertical</v>
      </c>
      <c r="C13" s="33"/>
      <c r="D13" s="33"/>
      <c r="E13" s="33"/>
    </row>
    <row r="14" spans="1:9" x14ac:dyDescent="0.25">
      <c r="A14" s="39" t="s">
        <v>44</v>
      </c>
      <c r="B14" s="41">
        <f ca="1">NOW()</f>
        <v>42485.476859374998</v>
      </c>
      <c r="C14" s="33"/>
      <c r="D14" s="33"/>
      <c r="E14" s="33"/>
    </row>
    <row r="15" spans="1:9" x14ac:dyDescent="0.25">
      <c r="A15" s="34" t="s">
        <v>49</v>
      </c>
      <c r="B15" s="33"/>
      <c r="C15" s="33"/>
      <c r="D15" s="33"/>
      <c r="E15" s="33"/>
    </row>
    <row r="16" spans="1:9" x14ac:dyDescent="0.25">
      <c r="A16" s="52"/>
      <c r="B16" s="43" t="s">
        <v>9</v>
      </c>
      <c r="C16" s="52" t="s">
        <v>12</v>
      </c>
      <c r="D16" s="53"/>
      <c r="F16" s="42" t="s">
        <v>16</v>
      </c>
      <c r="G16" s="43">
        <f>(D5)</f>
        <v>122</v>
      </c>
      <c r="H16" s="44" t="s">
        <v>15</v>
      </c>
      <c r="I16" s="4"/>
    </row>
    <row r="17" spans="1:9" x14ac:dyDescent="0.25">
      <c r="A17" s="47" t="s">
        <v>3</v>
      </c>
      <c r="B17" s="48" t="s">
        <v>10</v>
      </c>
      <c r="C17" s="54"/>
      <c r="D17" s="51" t="s">
        <v>14</v>
      </c>
      <c r="F17" s="45" t="s">
        <v>17</v>
      </c>
      <c r="G17" s="46">
        <f>('Gallon Chart'!G8)</f>
        <v>125</v>
      </c>
      <c r="H17" s="37" t="s">
        <v>15</v>
      </c>
      <c r="I17" s="6"/>
    </row>
    <row r="18" spans="1:9" x14ac:dyDescent="0.25">
      <c r="A18" s="52">
        <f>(TRUNC(G19/G18))*G18</f>
        <v>6000</v>
      </c>
      <c r="B18" s="55">
        <f>(A18/G18)*G20</f>
        <v>120.96000000000001</v>
      </c>
      <c r="C18" s="42" t="s">
        <v>13</v>
      </c>
      <c r="D18" s="53">
        <f t="shared" ref="D18:D27" si="0">(A18)</f>
        <v>6000</v>
      </c>
      <c r="F18" s="45" t="s">
        <v>18</v>
      </c>
      <c r="G18" s="66">
        <v>250</v>
      </c>
      <c r="H18" s="37" t="s">
        <v>36</v>
      </c>
      <c r="I18" s="6"/>
    </row>
    <row r="19" spans="1:9" x14ac:dyDescent="0.25">
      <c r="A19" s="49">
        <f t="shared" ref="A19:A24" si="1">IF(A18&gt;0,(A18-G$18)," ")</f>
        <v>5750</v>
      </c>
      <c r="B19" s="56">
        <f t="shared" ref="B19:B41" si="2">IF(A19=0,"",(B18-G$20))</f>
        <v>115.92</v>
      </c>
      <c r="C19" s="45" t="s">
        <v>13</v>
      </c>
      <c r="D19" s="50">
        <f t="shared" si="0"/>
        <v>5750</v>
      </c>
      <c r="F19" s="45" t="s">
        <v>19</v>
      </c>
      <c r="G19" s="46">
        <f>('Gallon Chart'!G9)</f>
        <v>6198</v>
      </c>
      <c r="H19" s="37" t="s">
        <v>36</v>
      </c>
      <c r="I19" s="6"/>
    </row>
    <row r="20" spans="1:9" x14ac:dyDescent="0.25">
      <c r="A20" s="49">
        <f t="shared" si="1"/>
        <v>5500</v>
      </c>
      <c r="B20" s="56">
        <f t="shared" si="2"/>
        <v>110.88</v>
      </c>
      <c r="C20" s="45" t="s">
        <v>13</v>
      </c>
      <c r="D20" s="50">
        <f t="shared" si="0"/>
        <v>5500</v>
      </c>
      <c r="F20" s="47" t="s">
        <v>18</v>
      </c>
      <c r="G20" s="48">
        <f>ROUND((G18/G19)*G17,2)</f>
        <v>5.04</v>
      </c>
      <c r="H20" s="38" t="s">
        <v>15</v>
      </c>
      <c r="I20" s="9"/>
    </row>
    <row r="21" spans="1:9" x14ac:dyDescent="0.25">
      <c r="A21" s="49">
        <f t="shared" si="1"/>
        <v>5250</v>
      </c>
      <c r="B21" s="56">
        <f t="shared" si="2"/>
        <v>105.83999999999999</v>
      </c>
      <c r="C21" s="45" t="s">
        <v>13</v>
      </c>
      <c r="D21" s="50">
        <f t="shared" si="0"/>
        <v>5250</v>
      </c>
      <c r="F21" s="49" t="s">
        <v>20</v>
      </c>
      <c r="G21" s="37"/>
      <c r="H21" s="37"/>
      <c r="I21" s="50"/>
    </row>
    <row r="22" spans="1:9" x14ac:dyDescent="0.25">
      <c r="A22" s="49">
        <f t="shared" si="1"/>
        <v>5000</v>
      </c>
      <c r="B22" s="56">
        <f t="shared" si="2"/>
        <v>100.79999999999998</v>
      </c>
      <c r="C22" s="45" t="s">
        <v>13</v>
      </c>
      <c r="D22" s="50">
        <f t="shared" si="0"/>
        <v>5000</v>
      </c>
      <c r="F22" s="49"/>
      <c r="G22" s="37"/>
      <c r="H22" s="37"/>
      <c r="I22" s="50"/>
    </row>
    <row r="23" spans="1:9" x14ac:dyDescent="0.25">
      <c r="A23" s="49">
        <f t="shared" si="1"/>
        <v>4750</v>
      </c>
      <c r="B23" s="56">
        <f t="shared" si="2"/>
        <v>95.759999999999977</v>
      </c>
      <c r="C23" s="45" t="s">
        <v>13</v>
      </c>
      <c r="D23" s="50">
        <f t="shared" si="0"/>
        <v>4750</v>
      </c>
      <c r="F23" s="45" t="s">
        <v>21</v>
      </c>
      <c r="G23" s="37" t="s">
        <v>26</v>
      </c>
      <c r="H23" s="37"/>
      <c r="I23" s="50"/>
    </row>
    <row r="24" spans="1:9" x14ac:dyDescent="0.25">
      <c r="A24" s="49">
        <f t="shared" si="1"/>
        <v>4500</v>
      </c>
      <c r="B24" s="56">
        <f t="shared" si="2"/>
        <v>90.71999999999997</v>
      </c>
      <c r="C24" s="45" t="s">
        <v>13</v>
      </c>
      <c r="D24" s="50">
        <f t="shared" si="0"/>
        <v>4500</v>
      </c>
      <c r="F24" s="45"/>
      <c r="G24" s="37" t="s">
        <v>27</v>
      </c>
      <c r="H24" s="37"/>
      <c r="I24" s="50"/>
    </row>
    <row r="25" spans="1:9" x14ac:dyDescent="0.25">
      <c r="A25" s="49">
        <f t="shared" ref="A25:A41" si="3">IF(A24&gt;0,(A24-G$18)," ")</f>
        <v>4250</v>
      </c>
      <c r="B25" s="56">
        <f t="shared" si="2"/>
        <v>85.679999999999964</v>
      </c>
      <c r="C25" s="45" t="s">
        <v>13</v>
      </c>
      <c r="D25" s="50">
        <f t="shared" si="0"/>
        <v>4250</v>
      </c>
      <c r="F25" s="45"/>
      <c r="G25" s="37" t="s">
        <v>28</v>
      </c>
      <c r="H25" s="37"/>
      <c r="I25" s="50"/>
    </row>
    <row r="26" spans="1:9" x14ac:dyDescent="0.25">
      <c r="A26" s="49">
        <f t="shared" si="3"/>
        <v>4000</v>
      </c>
      <c r="B26" s="56">
        <f t="shared" si="2"/>
        <v>80.639999999999958</v>
      </c>
      <c r="C26" s="45" t="s">
        <v>13</v>
      </c>
      <c r="D26" s="50">
        <f t="shared" si="0"/>
        <v>4000</v>
      </c>
      <c r="F26" s="45"/>
      <c r="G26" s="37"/>
      <c r="H26" s="37"/>
      <c r="I26" s="50"/>
    </row>
    <row r="27" spans="1:9" x14ac:dyDescent="0.25">
      <c r="A27" s="49">
        <f t="shared" si="3"/>
        <v>3750</v>
      </c>
      <c r="B27" s="56">
        <f t="shared" si="2"/>
        <v>75.599999999999952</v>
      </c>
      <c r="C27" s="45" t="s">
        <v>13</v>
      </c>
      <c r="D27" s="50">
        <f t="shared" si="0"/>
        <v>3750</v>
      </c>
      <c r="F27" s="45" t="s">
        <v>22</v>
      </c>
      <c r="G27" s="37" t="s">
        <v>29</v>
      </c>
      <c r="H27" s="37"/>
      <c r="I27" s="50"/>
    </row>
    <row r="28" spans="1:9" x14ac:dyDescent="0.25">
      <c r="A28" s="49">
        <f t="shared" si="3"/>
        <v>3500</v>
      </c>
      <c r="B28" s="56">
        <f t="shared" si="2"/>
        <v>70.559999999999945</v>
      </c>
      <c r="C28" s="45" t="s">
        <v>13</v>
      </c>
      <c r="D28" s="50">
        <f>(A28)</f>
        <v>3500</v>
      </c>
      <c r="F28" s="45"/>
      <c r="G28" s="37"/>
      <c r="H28" s="37"/>
      <c r="I28" s="50"/>
    </row>
    <row r="29" spans="1:9" x14ac:dyDescent="0.25">
      <c r="A29" s="49">
        <f t="shared" si="3"/>
        <v>3250</v>
      </c>
      <c r="B29" s="56">
        <f t="shared" si="2"/>
        <v>65.519999999999939</v>
      </c>
      <c r="C29" s="45" t="s">
        <v>13</v>
      </c>
      <c r="D29" s="50">
        <f>(A29)</f>
        <v>3250</v>
      </c>
      <c r="F29" s="45" t="s">
        <v>23</v>
      </c>
      <c r="G29" s="37" t="s">
        <v>30</v>
      </c>
      <c r="H29" s="37"/>
      <c r="I29" s="50"/>
    </row>
    <row r="30" spans="1:9" x14ac:dyDescent="0.25">
      <c r="A30" s="49">
        <f t="shared" si="3"/>
        <v>3000</v>
      </c>
      <c r="B30" s="56">
        <f t="shared" si="2"/>
        <v>60.47999999999994</v>
      </c>
      <c r="C30" s="45" t="s">
        <v>13</v>
      </c>
      <c r="D30" s="50">
        <f>(A30)</f>
        <v>3000</v>
      </c>
      <c r="F30" s="45"/>
      <c r="G30" s="37"/>
      <c r="H30" s="37"/>
      <c r="I30" s="50"/>
    </row>
    <row r="31" spans="1:9" x14ac:dyDescent="0.25">
      <c r="A31" s="49">
        <f t="shared" si="3"/>
        <v>2750</v>
      </c>
      <c r="B31" s="56">
        <f t="shared" si="2"/>
        <v>55.439999999999941</v>
      </c>
      <c r="C31" s="45" t="s">
        <v>13</v>
      </c>
      <c r="D31" s="50">
        <f>(A31)</f>
        <v>2750</v>
      </c>
      <c r="F31" s="45" t="s">
        <v>24</v>
      </c>
      <c r="G31" s="37" t="s">
        <v>31</v>
      </c>
      <c r="H31" s="37"/>
      <c r="I31" s="50"/>
    </row>
    <row r="32" spans="1:9" x14ac:dyDescent="0.25">
      <c r="A32" s="49">
        <f t="shared" si="3"/>
        <v>2500</v>
      </c>
      <c r="B32" s="56">
        <f t="shared" si="2"/>
        <v>50.399999999999942</v>
      </c>
      <c r="C32" s="45" t="s">
        <v>13</v>
      </c>
      <c r="D32" s="50">
        <f t="shared" ref="D32:D38" si="4">(A32)</f>
        <v>2500</v>
      </c>
      <c r="F32" s="45"/>
      <c r="G32" s="37"/>
      <c r="H32" s="37"/>
      <c r="I32" s="50"/>
    </row>
    <row r="33" spans="1:9" x14ac:dyDescent="0.25">
      <c r="A33" s="49">
        <f t="shared" si="3"/>
        <v>2250</v>
      </c>
      <c r="B33" s="56">
        <f t="shared" si="2"/>
        <v>45.359999999999943</v>
      </c>
      <c r="C33" s="45" t="s">
        <v>13</v>
      </c>
      <c r="D33" s="50">
        <f t="shared" si="4"/>
        <v>2250</v>
      </c>
      <c r="F33" s="45" t="s">
        <v>25</v>
      </c>
      <c r="G33" s="37" t="s">
        <v>32</v>
      </c>
      <c r="H33" s="37"/>
      <c r="I33" s="50"/>
    </row>
    <row r="34" spans="1:9" x14ac:dyDescent="0.25">
      <c r="A34" s="49">
        <f t="shared" si="3"/>
        <v>2000</v>
      </c>
      <c r="B34" s="56">
        <f t="shared" si="2"/>
        <v>40.319999999999943</v>
      </c>
      <c r="C34" s="45" t="s">
        <v>13</v>
      </c>
      <c r="D34" s="50">
        <f t="shared" si="4"/>
        <v>2000</v>
      </c>
      <c r="F34" s="45"/>
      <c r="G34" s="37"/>
      <c r="H34" s="37"/>
      <c r="I34" s="50"/>
    </row>
    <row r="35" spans="1:9" x14ac:dyDescent="0.25">
      <c r="A35" s="49">
        <f t="shared" si="3"/>
        <v>1750</v>
      </c>
      <c r="B35" s="56">
        <f t="shared" si="2"/>
        <v>35.279999999999944</v>
      </c>
      <c r="C35" s="45" t="s">
        <v>13</v>
      </c>
      <c r="D35" s="50">
        <f t="shared" si="4"/>
        <v>1750</v>
      </c>
      <c r="F35" s="45"/>
      <c r="G35" s="37" t="s">
        <v>33</v>
      </c>
      <c r="H35" s="37"/>
      <c r="I35" s="50"/>
    </row>
    <row r="36" spans="1:9" x14ac:dyDescent="0.25">
      <c r="A36" s="49">
        <f t="shared" si="3"/>
        <v>1500</v>
      </c>
      <c r="B36" s="56">
        <f t="shared" si="2"/>
        <v>30.239999999999945</v>
      </c>
      <c r="C36" s="45" t="s">
        <v>13</v>
      </c>
      <c r="D36" s="50">
        <f t="shared" si="4"/>
        <v>1500</v>
      </c>
      <c r="F36" s="45"/>
      <c r="G36" s="37"/>
      <c r="H36" s="37"/>
      <c r="I36" s="50"/>
    </row>
    <row r="37" spans="1:9" x14ac:dyDescent="0.25">
      <c r="A37" s="49">
        <f t="shared" si="3"/>
        <v>1250</v>
      </c>
      <c r="B37" s="56">
        <f t="shared" si="2"/>
        <v>25.199999999999946</v>
      </c>
      <c r="C37" s="45" t="s">
        <v>13</v>
      </c>
      <c r="D37" s="50">
        <f t="shared" si="4"/>
        <v>1250</v>
      </c>
      <c r="F37" s="45"/>
      <c r="G37" s="37" t="s">
        <v>34</v>
      </c>
      <c r="H37" s="37"/>
      <c r="I37" s="50"/>
    </row>
    <row r="38" spans="1:9" x14ac:dyDescent="0.25">
      <c r="A38" s="49">
        <f t="shared" si="3"/>
        <v>1000</v>
      </c>
      <c r="B38" s="56">
        <f t="shared" si="2"/>
        <v>20.159999999999947</v>
      </c>
      <c r="C38" s="45" t="s">
        <v>13</v>
      </c>
      <c r="D38" s="50">
        <f t="shared" si="4"/>
        <v>1000</v>
      </c>
      <c r="F38" s="47"/>
      <c r="G38" s="38" t="s">
        <v>35</v>
      </c>
      <c r="H38" s="38"/>
      <c r="I38" s="51"/>
    </row>
    <row r="39" spans="1:9" x14ac:dyDescent="0.25">
      <c r="A39" s="49">
        <f t="shared" si="3"/>
        <v>750</v>
      </c>
      <c r="B39" s="56">
        <f t="shared" si="2"/>
        <v>15.119999999999948</v>
      </c>
      <c r="C39" s="45" t="s">
        <v>13</v>
      </c>
      <c r="D39" s="50">
        <f>(A39)</f>
        <v>750</v>
      </c>
    </row>
    <row r="40" spans="1:9" x14ac:dyDescent="0.25">
      <c r="A40" s="49">
        <f t="shared" si="3"/>
        <v>500</v>
      </c>
      <c r="B40" s="57">
        <f t="shared" si="2"/>
        <v>10.079999999999949</v>
      </c>
      <c r="C40" s="46" t="s">
        <v>13</v>
      </c>
      <c r="D40" s="50">
        <f>(A40)</f>
        <v>500</v>
      </c>
    </row>
    <row r="41" spans="1:9" x14ac:dyDescent="0.25">
      <c r="A41" s="49">
        <f t="shared" si="3"/>
        <v>250</v>
      </c>
      <c r="B41" s="57">
        <f t="shared" si="2"/>
        <v>5.0399999999999485</v>
      </c>
      <c r="C41" s="46" t="s">
        <v>13</v>
      </c>
      <c r="D41" s="50">
        <f>(A41)</f>
        <v>250</v>
      </c>
    </row>
    <row r="42" spans="1:9" x14ac:dyDescent="0.25">
      <c r="A42" s="49">
        <f t="shared" ref="A42:A85" si="5">IF(A41&gt;0,(A41-G$18)," ")</f>
        <v>0</v>
      </c>
      <c r="B42" s="57" t="str">
        <f t="shared" ref="B42:B85" si="6">IF(A42=0,"",(B41-G$20))</f>
        <v/>
      </c>
      <c r="C42" s="46" t="s">
        <v>13</v>
      </c>
      <c r="D42" s="50">
        <f t="shared" ref="D42:D85" si="7">(A42)</f>
        <v>0</v>
      </c>
    </row>
    <row r="43" spans="1:9" x14ac:dyDescent="0.25">
      <c r="A43" s="49" t="str">
        <f t="shared" si="5"/>
        <v xml:space="preserve"> </v>
      </c>
      <c r="B43" s="57" t="str">
        <f t="shared" si="6"/>
        <v/>
      </c>
      <c r="C43" s="46" t="s">
        <v>13</v>
      </c>
      <c r="D43" s="50" t="str">
        <f t="shared" si="7"/>
        <v xml:space="preserve"> </v>
      </c>
    </row>
    <row r="44" spans="1:9" x14ac:dyDescent="0.25">
      <c r="A44" s="49" t="str">
        <f t="shared" si="5"/>
        <v xml:space="preserve"> </v>
      </c>
      <c r="B44" s="57" t="str">
        <f t="shared" si="6"/>
        <v/>
      </c>
      <c r="C44" s="46" t="s">
        <v>13</v>
      </c>
      <c r="D44" s="50" t="str">
        <f t="shared" si="7"/>
        <v xml:space="preserve"> </v>
      </c>
    </row>
    <row r="45" spans="1:9" x14ac:dyDescent="0.25">
      <c r="A45" s="49" t="str">
        <f t="shared" si="5"/>
        <v xml:space="preserve"> </v>
      </c>
      <c r="B45" s="57" t="str">
        <f t="shared" si="6"/>
        <v/>
      </c>
      <c r="C45" s="46" t="s">
        <v>13</v>
      </c>
      <c r="D45" s="50" t="str">
        <f t="shared" si="7"/>
        <v xml:space="preserve"> </v>
      </c>
    </row>
    <row r="46" spans="1:9" x14ac:dyDescent="0.25">
      <c r="A46" s="49" t="str">
        <f t="shared" si="5"/>
        <v xml:space="preserve"> </v>
      </c>
      <c r="B46" s="57" t="str">
        <f t="shared" si="6"/>
        <v/>
      </c>
      <c r="C46" s="46" t="s">
        <v>13</v>
      </c>
      <c r="D46" s="50" t="str">
        <f t="shared" si="7"/>
        <v xml:space="preserve"> </v>
      </c>
    </row>
    <row r="47" spans="1:9" x14ac:dyDescent="0.25">
      <c r="A47" s="49" t="str">
        <f t="shared" si="5"/>
        <v xml:space="preserve"> </v>
      </c>
      <c r="B47" s="57" t="str">
        <f t="shared" si="6"/>
        <v/>
      </c>
      <c r="C47" s="46" t="s">
        <v>13</v>
      </c>
      <c r="D47" s="50" t="str">
        <f t="shared" si="7"/>
        <v xml:space="preserve"> </v>
      </c>
    </row>
    <row r="48" spans="1:9" x14ac:dyDescent="0.25">
      <c r="A48" s="5" t="str">
        <f t="shared" si="5"/>
        <v xml:space="preserve"> </v>
      </c>
      <c r="B48" s="25" t="str">
        <f t="shared" si="6"/>
        <v/>
      </c>
      <c r="C48" s="12" t="s">
        <v>13</v>
      </c>
      <c r="D48" s="6" t="str">
        <f t="shared" si="7"/>
        <v xml:space="preserve"> </v>
      </c>
    </row>
    <row r="49" spans="1:4" x14ac:dyDescent="0.25">
      <c r="A49" s="5" t="str">
        <f t="shared" si="5"/>
        <v xml:space="preserve"> </v>
      </c>
      <c r="B49" s="25" t="str">
        <f t="shared" si="6"/>
        <v/>
      </c>
      <c r="C49" s="12" t="s">
        <v>13</v>
      </c>
      <c r="D49" s="6" t="str">
        <f t="shared" si="7"/>
        <v xml:space="preserve"> </v>
      </c>
    </row>
    <row r="50" spans="1:4" x14ac:dyDescent="0.25">
      <c r="A50" s="5" t="str">
        <f t="shared" si="5"/>
        <v xml:space="preserve"> </v>
      </c>
      <c r="B50" s="25" t="str">
        <f t="shared" si="6"/>
        <v/>
      </c>
      <c r="C50" s="12" t="s">
        <v>13</v>
      </c>
      <c r="D50" s="6" t="str">
        <f t="shared" si="7"/>
        <v xml:space="preserve"> </v>
      </c>
    </row>
    <row r="51" spans="1:4" x14ac:dyDescent="0.25">
      <c r="A51" s="5" t="str">
        <f t="shared" si="5"/>
        <v xml:space="preserve"> </v>
      </c>
      <c r="B51" s="25" t="str">
        <f t="shared" si="6"/>
        <v/>
      </c>
      <c r="C51" s="12" t="s">
        <v>13</v>
      </c>
      <c r="D51" s="6" t="str">
        <f t="shared" si="7"/>
        <v xml:space="preserve"> </v>
      </c>
    </row>
    <row r="52" spans="1:4" x14ac:dyDescent="0.25">
      <c r="A52" s="5" t="str">
        <f t="shared" si="5"/>
        <v xml:space="preserve"> </v>
      </c>
      <c r="B52" s="25" t="str">
        <f t="shared" si="6"/>
        <v/>
      </c>
      <c r="C52" s="12" t="s">
        <v>13</v>
      </c>
      <c r="D52" s="6" t="str">
        <f t="shared" si="7"/>
        <v xml:space="preserve"> </v>
      </c>
    </row>
    <row r="53" spans="1:4" x14ac:dyDescent="0.25">
      <c r="A53" s="5" t="str">
        <f t="shared" si="5"/>
        <v xml:space="preserve"> </v>
      </c>
      <c r="B53" s="25" t="str">
        <f t="shared" si="6"/>
        <v/>
      </c>
      <c r="C53" s="12" t="s">
        <v>13</v>
      </c>
      <c r="D53" s="6" t="str">
        <f t="shared" si="7"/>
        <v xml:space="preserve"> </v>
      </c>
    </row>
    <row r="54" spans="1:4" x14ac:dyDescent="0.25">
      <c r="A54" s="5" t="str">
        <f t="shared" si="5"/>
        <v xml:space="preserve"> </v>
      </c>
      <c r="B54" s="25" t="str">
        <f t="shared" si="6"/>
        <v/>
      </c>
      <c r="C54" s="12" t="s">
        <v>13</v>
      </c>
      <c r="D54" s="6" t="str">
        <f t="shared" si="7"/>
        <v xml:space="preserve"> </v>
      </c>
    </row>
    <row r="55" spans="1:4" x14ac:dyDescent="0.25">
      <c r="A55" s="5" t="str">
        <f t="shared" si="5"/>
        <v xml:space="preserve"> </v>
      </c>
      <c r="B55" s="25" t="str">
        <f t="shared" si="6"/>
        <v/>
      </c>
      <c r="C55" s="12" t="s">
        <v>13</v>
      </c>
      <c r="D55" s="6" t="str">
        <f t="shared" si="7"/>
        <v xml:space="preserve"> </v>
      </c>
    </row>
    <row r="56" spans="1:4" x14ac:dyDescent="0.25">
      <c r="A56" s="5" t="str">
        <f t="shared" si="5"/>
        <v xml:space="preserve"> </v>
      </c>
      <c r="B56" s="25" t="str">
        <f t="shared" si="6"/>
        <v/>
      </c>
      <c r="C56" s="12" t="s">
        <v>13</v>
      </c>
      <c r="D56" s="6" t="str">
        <f t="shared" si="7"/>
        <v xml:space="preserve"> </v>
      </c>
    </row>
    <row r="57" spans="1:4" x14ac:dyDescent="0.25">
      <c r="A57" s="5" t="str">
        <f t="shared" si="5"/>
        <v xml:space="preserve"> </v>
      </c>
      <c r="B57" s="25" t="str">
        <f t="shared" si="6"/>
        <v/>
      </c>
      <c r="C57" s="12" t="s">
        <v>13</v>
      </c>
      <c r="D57" s="6" t="str">
        <f t="shared" si="7"/>
        <v xml:space="preserve"> </v>
      </c>
    </row>
    <row r="58" spans="1:4" x14ac:dyDescent="0.25">
      <c r="A58" s="5" t="str">
        <f t="shared" si="5"/>
        <v xml:space="preserve"> </v>
      </c>
      <c r="B58" s="25" t="str">
        <f t="shared" si="6"/>
        <v/>
      </c>
      <c r="C58" s="12" t="s">
        <v>13</v>
      </c>
      <c r="D58" s="6" t="str">
        <f t="shared" si="7"/>
        <v xml:space="preserve"> </v>
      </c>
    </row>
    <row r="59" spans="1:4" x14ac:dyDescent="0.25">
      <c r="A59" s="5" t="str">
        <f t="shared" si="5"/>
        <v xml:space="preserve"> </v>
      </c>
      <c r="B59" s="25" t="str">
        <f t="shared" si="6"/>
        <v/>
      </c>
      <c r="C59" s="12" t="s">
        <v>13</v>
      </c>
      <c r="D59" s="6" t="str">
        <f t="shared" si="7"/>
        <v xml:space="preserve"> </v>
      </c>
    </row>
    <row r="60" spans="1:4" x14ac:dyDescent="0.25">
      <c r="A60" s="5" t="str">
        <f t="shared" si="5"/>
        <v xml:space="preserve"> </v>
      </c>
      <c r="B60" s="25" t="str">
        <f t="shared" si="6"/>
        <v/>
      </c>
      <c r="C60" s="12" t="s">
        <v>13</v>
      </c>
      <c r="D60" s="6" t="str">
        <f t="shared" si="7"/>
        <v xml:space="preserve"> </v>
      </c>
    </row>
    <row r="61" spans="1:4" x14ac:dyDescent="0.25">
      <c r="A61" s="5" t="str">
        <f t="shared" si="5"/>
        <v xml:space="preserve"> </v>
      </c>
      <c r="B61" s="25" t="str">
        <f t="shared" si="6"/>
        <v/>
      </c>
      <c r="C61" s="12" t="s">
        <v>13</v>
      </c>
      <c r="D61" s="6" t="str">
        <f t="shared" si="7"/>
        <v xml:space="preserve"> </v>
      </c>
    </row>
    <row r="62" spans="1:4" x14ac:dyDescent="0.25">
      <c r="A62" s="5" t="str">
        <f t="shared" si="5"/>
        <v xml:space="preserve"> </v>
      </c>
      <c r="B62" s="25" t="str">
        <f t="shared" si="6"/>
        <v/>
      </c>
      <c r="C62" s="12" t="s">
        <v>13</v>
      </c>
      <c r="D62" s="6" t="str">
        <f t="shared" si="7"/>
        <v xml:space="preserve"> </v>
      </c>
    </row>
    <row r="63" spans="1:4" x14ac:dyDescent="0.25">
      <c r="A63" s="5" t="str">
        <f t="shared" si="5"/>
        <v xml:space="preserve"> </v>
      </c>
      <c r="B63" s="25" t="str">
        <f t="shared" si="6"/>
        <v/>
      </c>
      <c r="C63" s="12" t="s">
        <v>13</v>
      </c>
      <c r="D63" s="6" t="str">
        <f t="shared" si="7"/>
        <v xml:space="preserve"> </v>
      </c>
    </row>
    <row r="64" spans="1:4" x14ac:dyDescent="0.25">
      <c r="A64" s="5" t="str">
        <f t="shared" si="5"/>
        <v xml:space="preserve"> </v>
      </c>
      <c r="B64" s="25" t="str">
        <f t="shared" si="6"/>
        <v/>
      </c>
      <c r="C64" s="12" t="s">
        <v>13</v>
      </c>
      <c r="D64" s="6" t="str">
        <f t="shared" si="7"/>
        <v xml:space="preserve"> </v>
      </c>
    </row>
    <row r="65" spans="1:4" x14ac:dyDescent="0.25">
      <c r="A65" s="5" t="str">
        <f t="shared" si="5"/>
        <v xml:space="preserve"> </v>
      </c>
      <c r="B65" s="25" t="str">
        <f t="shared" si="6"/>
        <v/>
      </c>
      <c r="C65" s="12" t="s">
        <v>13</v>
      </c>
      <c r="D65" s="6" t="str">
        <f t="shared" si="7"/>
        <v xml:space="preserve"> </v>
      </c>
    </row>
    <row r="66" spans="1:4" x14ac:dyDescent="0.25">
      <c r="A66" s="5" t="str">
        <f t="shared" si="5"/>
        <v xml:space="preserve"> </v>
      </c>
      <c r="B66" s="25" t="str">
        <f t="shared" si="6"/>
        <v/>
      </c>
      <c r="C66" s="12" t="s">
        <v>13</v>
      </c>
      <c r="D66" s="6" t="str">
        <f t="shared" si="7"/>
        <v xml:space="preserve"> </v>
      </c>
    </row>
    <row r="67" spans="1:4" x14ac:dyDescent="0.25">
      <c r="A67" s="5" t="str">
        <f t="shared" si="5"/>
        <v xml:space="preserve"> </v>
      </c>
      <c r="B67" s="25" t="str">
        <f t="shared" si="6"/>
        <v/>
      </c>
      <c r="C67" s="12" t="s">
        <v>13</v>
      </c>
      <c r="D67" s="6" t="str">
        <f t="shared" si="7"/>
        <v xml:space="preserve"> </v>
      </c>
    </row>
    <row r="68" spans="1:4" x14ac:dyDescent="0.25">
      <c r="A68" s="5" t="str">
        <f t="shared" si="5"/>
        <v xml:space="preserve"> </v>
      </c>
      <c r="B68" s="25" t="str">
        <f t="shared" si="6"/>
        <v/>
      </c>
      <c r="C68" s="12" t="s">
        <v>13</v>
      </c>
      <c r="D68" s="6" t="str">
        <f t="shared" si="7"/>
        <v xml:space="preserve"> </v>
      </c>
    </row>
    <row r="69" spans="1:4" x14ac:dyDescent="0.25">
      <c r="A69" s="5" t="str">
        <f t="shared" si="5"/>
        <v xml:space="preserve"> </v>
      </c>
      <c r="B69" s="25" t="str">
        <f t="shared" si="6"/>
        <v/>
      </c>
      <c r="C69" s="12" t="s">
        <v>13</v>
      </c>
      <c r="D69" s="6" t="str">
        <f t="shared" si="7"/>
        <v xml:space="preserve"> </v>
      </c>
    </row>
    <row r="70" spans="1:4" x14ac:dyDescent="0.25">
      <c r="A70" s="5" t="str">
        <f t="shared" si="5"/>
        <v xml:space="preserve"> </v>
      </c>
      <c r="B70" s="25" t="str">
        <f t="shared" si="6"/>
        <v/>
      </c>
      <c r="C70" s="12" t="s">
        <v>13</v>
      </c>
      <c r="D70" s="6" t="str">
        <f t="shared" si="7"/>
        <v xml:space="preserve"> </v>
      </c>
    </row>
    <row r="71" spans="1:4" x14ac:dyDescent="0.25">
      <c r="A71" s="5" t="str">
        <f t="shared" si="5"/>
        <v xml:space="preserve"> </v>
      </c>
      <c r="B71" s="25" t="str">
        <f t="shared" si="6"/>
        <v/>
      </c>
      <c r="C71" s="12" t="s">
        <v>13</v>
      </c>
      <c r="D71" s="6" t="str">
        <f t="shared" si="7"/>
        <v xml:space="preserve"> </v>
      </c>
    </row>
    <row r="72" spans="1:4" x14ac:dyDescent="0.25">
      <c r="A72" s="5" t="str">
        <f t="shared" si="5"/>
        <v xml:space="preserve"> </v>
      </c>
      <c r="B72" s="25" t="str">
        <f t="shared" si="6"/>
        <v/>
      </c>
      <c r="C72" s="12" t="s">
        <v>13</v>
      </c>
      <c r="D72" s="6" t="str">
        <f t="shared" si="7"/>
        <v xml:space="preserve"> </v>
      </c>
    </row>
    <row r="73" spans="1:4" x14ac:dyDescent="0.25">
      <c r="A73" s="5" t="str">
        <f t="shared" si="5"/>
        <v xml:space="preserve"> </v>
      </c>
      <c r="B73" s="25" t="str">
        <f t="shared" si="6"/>
        <v/>
      </c>
      <c r="C73" s="12" t="s">
        <v>13</v>
      </c>
      <c r="D73" s="6" t="str">
        <f t="shared" si="7"/>
        <v xml:space="preserve"> </v>
      </c>
    </row>
    <row r="74" spans="1:4" x14ac:dyDescent="0.25">
      <c r="A74" s="5" t="str">
        <f t="shared" si="5"/>
        <v xml:space="preserve"> </v>
      </c>
      <c r="B74" s="25" t="str">
        <f t="shared" si="6"/>
        <v/>
      </c>
      <c r="C74" s="12" t="s">
        <v>13</v>
      </c>
      <c r="D74" s="6" t="str">
        <f t="shared" si="7"/>
        <v xml:space="preserve"> </v>
      </c>
    </row>
    <row r="75" spans="1:4" x14ac:dyDescent="0.25">
      <c r="A75" s="5" t="str">
        <f t="shared" si="5"/>
        <v xml:space="preserve"> </v>
      </c>
      <c r="B75" s="25" t="str">
        <f t="shared" si="6"/>
        <v/>
      </c>
      <c r="C75" s="12" t="s">
        <v>13</v>
      </c>
      <c r="D75" s="6" t="str">
        <f t="shared" si="7"/>
        <v xml:space="preserve"> </v>
      </c>
    </row>
    <row r="76" spans="1:4" x14ac:dyDescent="0.25">
      <c r="A76" s="5" t="str">
        <f t="shared" si="5"/>
        <v xml:space="preserve"> </v>
      </c>
      <c r="B76" s="25" t="str">
        <f t="shared" si="6"/>
        <v/>
      </c>
      <c r="C76" s="12" t="s">
        <v>13</v>
      </c>
      <c r="D76" s="6" t="str">
        <f t="shared" si="7"/>
        <v xml:space="preserve"> </v>
      </c>
    </row>
    <row r="77" spans="1:4" x14ac:dyDescent="0.25">
      <c r="A77" s="5" t="str">
        <f t="shared" si="5"/>
        <v xml:space="preserve"> </v>
      </c>
      <c r="B77" s="25" t="str">
        <f t="shared" si="6"/>
        <v/>
      </c>
      <c r="C77" s="12" t="s">
        <v>13</v>
      </c>
      <c r="D77" s="6" t="str">
        <f t="shared" si="7"/>
        <v xml:space="preserve"> </v>
      </c>
    </row>
    <row r="78" spans="1:4" x14ac:dyDescent="0.25">
      <c r="A78" s="5" t="str">
        <f t="shared" si="5"/>
        <v xml:space="preserve"> </v>
      </c>
      <c r="B78" s="25" t="str">
        <f t="shared" si="6"/>
        <v/>
      </c>
      <c r="C78" s="12" t="s">
        <v>13</v>
      </c>
      <c r="D78" s="6" t="str">
        <f t="shared" si="7"/>
        <v xml:space="preserve"> </v>
      </c>
    </row>
    <row r="79" spans="1:4" x14ac:dyDescent="0.25">
      <c r="A79" s="5" t="str">
        <f t="shared" si="5"/>
        <v xml:space="preserve"> </v>
      </c>
      <c r="B79" s="25" t="str">
        <f t="shared" si="6"/>
        <v/>
      </c>
      <c r="C79" s="12" t="s">
        <v>13</v>
      </c>
      <c r="D79" s="6" t="str">
        <f t="shared" si="7"/>
        <v xml:space="preserve"> </v>
      </c>
    </row>
    <row r="80" spans="1:4" x14ac:dyDescent="0.25">
      <c r="A80" s="5" t="str">
        <f t="shared" si="5"/>
        <v xml:space="preserve"> </v>
      </c>
      <c r="B80" s="25" t="str">
        <f t="shared" si="6"/>
        <v/>
      </c>
      <c r="C80" s="12" t="s">
        <v>13</v>
      </c>
      <c r="D80" s="6" t="str">
        <f t="shared" si="7"/>
        <v xml:space="preserve"> </v>
      </c>
    </row>
    <row r="81" spans="1:4" x14ac:dyDescent="0.25">
      <c r="A81" s="5" t="str">
        <f t="shared" si="5"/>
        <v xml:space="preserve"> </v>
      </c>
      <c r="B81" s="25" t="str">
        <f t="shared" si="6"/>
        <v/>
      </c>
      <c r="C81" s="12" t="s">
        <v>13</v>
      </c>
      <c r="D81" s="6" t="str">
        <f t="shared" si="7"/>
        <v xml:space="preserve"> </v>
      </c>
    </row>
    <row r="82" spans="1:4" x14ac:dyDescent="0.25">
      <c r="A82" s="5" t="str">
        <f t="shared" si="5"/>
        <v xml:space="preserve"> </v>
      </c>
      <c r="B82" s="25" t="str">
        <f t="shared" si="6"/>
        <v/>
      </c>
      <c r="C82" s="12" t="s">
        <v>13</v>
      </c>
      <c r="D82" s="6" t="str">
        <f t="shared" si="7"/>
        <v xml:space="preserve"> </v>
      </c>
    </row>
    <row r="83" spans="1:4" x14ac:dyDescent="0.25">
      <c r="A83" s="5" t="str">
        <f t="shared" si="5"/>
        <v xml:space="preserve"> </v>
      </c>
      <c r="B83" s="25" t="str">
        <f t="shared" si="6"/>
        <v/>
      </c>
      <c r="C83" s="12" t="s">
        <v>13</v>
      </c>
      <c r="D83" s="6" t="str">
        <f t="shared" si="7"/>
        <v xml:space="preserve"> </v>
      </c>
    </row>
    <row r="84" spans="1:4" x14ac:dyDescent="0.25">
      <c r="A84" s="5" t="str">
        <f t="shared" si="5"/>
        <v xml:space="preserve"> </v>
      </c>
      <c r="B84" s="25" t="str">
        <f t="shared" si="6"/>
        <v/>
      </c>
      <c r="C84" s="12" t="s">
        <v>13</v>
      </c>
      <c r="D84" s="6" t="str">
        <f t="shared" si="7"/>
        <v xml:space="preserve"> </v>
      </c>
    </row>
    <row r="85" spans="1:4" x14ac:dyDescent="0.25">
      <c r="A85" s="7" t="str">
        <f t="shared" si="5"/>
        <v xml:space="preserve"> </v>
      </c>
      <c r="B85" s="26" t="str">
        <f t="shared" si="6"/>
        <v/>
      </c>
      <c r="C85" s="11" t="s">
        <v>13</v>
      </c>
      <c r="D85" s="9" t="str">
        <f t="shared" si="7"/>
        <v xml:space="preserve"> </v>
      </c>
    </row>
  </sheetData>
  <sheetProtection password="E9D8" sheet="1" selectLockedCells="1"/>
  <phoneticPr fontId="2" type="noConversion"/>
  <pageMargins left="0.75" right="0.75" top="1" bottom="1" header="0.5" footer="0.5"/>
  <pageSetup scale="88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workbookViewId="0">
      <selection activeCell="A10" sqref="A10"/>
    </sheetView>
  </sheetViews>
  <sheetFormatPr defaultRowHeight="15.75" x14ac:dyDescent="0.25"/>
  <cols>
    <col min="1" max="10" width="9.625" customWidth="1"/>
  </cols>
  <sheetData>
    <row r="1" spans="1:10" x14ac:dyDescent="0.25">
      <c r="B1" t="s">
        <v>0</v>
      </c>
    </row>
    <row r="2" spans="1:10" x14ac:dyDescent="0.25">
      <c r="B2" t="s">
        <v>1</v>
      </c>
    </row>
    <row r="4" spans="1:10" x14ac:dyDescent="0.25">
      <c r="A4" s="2" t="s">
        <v>2</v>
      </c>
      <c r="B4" s="10" t="str">
        <f>('Gallon Tape Sheet'!D4)</f>
        <v>6150 Vertical</v>
      </c>
      <c r="E4" s="24" t="s">
        <v>47</v>
      </c>
    </row>
    <row r="5" spans="1:10" x14ac:dyDescent="0.25">
      <c r="A5" s="2" t="s">
        <v>44</v>
      </c>
      <c r="B5" s="23">
        <f ca="1">NOW()</f>
        <v>42485.476859374998</v>
      </c>
    </row>
    <row r="7" spans="1:10" x14ac:dyDescent="0.25">
      <c r="B7" t="s">
        <v>39</v>
      </c>
      <c r="F7" s="2" t="s">
        <v>11</v>
      </c>
      <c r="G7" s="2">
        <f>('Gallon Tape Sheet'!D5)</f>
        <v>122</v>
      </c>
      <c r="H7" t="s">
        <v>15</v>
      </c>
    </row>
    <row r="8" spans="1:10" x14ac:dyDescent="0.25">
      <c r="B8" t="s">
        <v>40</v>
      </c>
      <c r="F8" s="2" t="s">
        <v>11</v>
      </c>
      <c r="G8" s="2">
        <f>('Gallon Tape Sheet'!D6)</f>
        <v>125</v>
      </c>
      <c r="H8" t="s">
        <v>15</v>
      </c>
    </row>
    <row r="9" spans="1:10" x14ac:dyDescent="0.25">
      <c r="B9" s="22" t="s">
        <v>43</v>
      </c>
      <c r="F9" s="2" t="s">
        <v>11</v>
      </c>
      <c r="G9" s="2">
        <f>ROUND(((G7-(2*'Gallon Tape Sheet'!D9))^2)*(PI()/4)*G8/231,0)</f>
        <v>6198</v>
      </c>
      <c r="H9" t="s">
        <v>36</v>
      </c>
    </row>
    <row r="10" spans="1:10" x14ac:dyDescent="0.25">
      <c r="A10" s="27" t="s">
        <v>49</v>
      </c>
    </row>
    <row r="11" spans="1:10" x14ac:dyDescent="0.25">
      <c r="A11" s="13" t="s">
        <v>37</v>
      </c>
      <c r="B11" s="14" t="s">
        <v>3</v>
      </c>
      <c r="C11" s="20" t="str">
        <f>IF(C12="","",$A11)</f>
        <v>Inches</v>
      </c>
      <c r="D11" s="20" t="str">
        <f>IF(C11="","",B$11)</f>
        <v>Gallons</v>
      </c>
      <c r="E11" s="13" t="str">
        <f>IF(E12="","",$A11)</f>
        <v>Inches</v>
      </c>
      <c r="F11" s="14" t="str">
        <f>IF(E11="","",D$11)</f>
        <v>Gallons</v>
      </c>
      <c r="G11" s="20" t="str">
        <f>IF(G12="","",$A11)</f>
        <v>Inches</v>
      </c>
      <c r="H11" s="20" t="str">
        <f>IF(G11="","",F$11)</f>
        <v>Gallons</v>
      </c>
      <c r="I11" s="13" t="str">
        <f>IF(I12="","",$A11)</f>
        <v/>
      </c>
      <c r="J11" s="14" t="str">
        <f>IF(I11="","",H$11)</f>
        <v/>
      </c>
    </row>
    <row r="12" spans="1:10" x14ac:dyDescent="0.25">
      <c r="A12" s="15">
        <v>1</v>
      </c>
      <c r="B12" s="16">
        <f t="shared" ref="B12:B51" si="0">IF(A12="","",(A12/($G$8))*$G$9)</f>
        <v>49.584000000000003</v>
      </c>
      <c r="C12" s="19">
        <f>IF(A51="","",IF(A51=$G$8,"",IF((A51+1)&gt;$G$8,$G$8,A51+1)))</f>
        <v>41</v>
      </c>
      <c r="D12" s="19">
        <f t="shared" ref="D12:D51" si="1">IF(C12="","",(C12/($G$8))*$G$9)</f>
        <v>2032.9440000000002</v>
      </c>
      <c r="E12" s="15">
        <f>IF(C51="","",IF(C51=$G$8,"",IF((C51+1)&gt;$G$8,$G$8,C51+1)))</f>
        <v>81</v>
      </c>
      <c r="F12" s="16">
        <f t="shared" ref="F12:F51" si="2">IF(E12="","",(E12/($G$8))*$G$9)</f>
        <v>4016.3040000000001</v>
      </c>
      <c r="G12" s="19">
        <f>IF(E51="","",IF(E51=$G$8,"",IF((E51+1)&gt;$G$8,$G$8,E51+1)))</f>
        <v>121</v>
      </c>
      <c r="H12" s="19">
        <f t="shared" ref="H12:H51" si="3">IF(G12="","",(G12/($G$8))*$G$9)</f>
        <v>5999.6639999999998</v>
      </c>
      <c r="I12" s="15" t="str">
        <f>IF(G51="","",IF(G51=$G$8,"",IF((G51+1)&gt;$G$8,$G$8,G51+1)))</f>
        <v/>
      </c>
      <c r="J12" s="16" t="str">
        <f t="shared" ref="J12:J51" si="4">IF(I12="","",(I12/($G$8))*$G$9)</f>
        <v/>
      </c>
    </row>
    <row r="13" spans="1:10" x14ac:dyDescent="0.25">
      <c r="A13" s="15">
        <f t="shared" ref="A13:A51" si="5">IF(A12="","",IF(A12=$G$8,"",IF((A12+1)&gt;$G$8,$G$8,A12+1)))</f>
        <v>2</v>
      </c>
      <c r="B13" s="16">
        <f t="shared" si="0"/>
        <v>99.168000000000006</v>
      </c>
      <c r="C13" s="19">
        <f t="shared" ref="C13:C51" si="6">IF(C12="","",IF(C12=$G$8,"",IF((C12+1)&gt;$G$8,$G$8,C12+1)))</f>
        <v>42</v>
      </c>
      <c r="D13" s="19">
        <f t="shared" si="1"/>
        <v>2082.5280000000002</v>
      </c>
      <c r="E13" s="15">
        <f t="shared" ref="E13:E51" si="7">IF(E12="","",IF(E12=$G$8,"",IF((E12+1)&gt;$G$8,$G$8,E12+1)))</f>
        <v>82</v>
      </c>
      <c r="F13" s="16">
        <f t="shared" si="2"/>
        <v>4065.8880000000004</v>
      </c>
      <c r="G13" s="19">
        <f t="shared" ref="G13:G51" si="8">IF(G12="","",IF(G12=$G$8,"",IF((G12+1)&gt;$G$8,$G$8,G12+1)))</f>
        <v>122</v>
      </c>
      <c r="H13" s="19">
        <f t="shared" si="3"/>
        <v>6049.2479999999996</v>
      </c>
      <c r="I13" s="15" t="str">
        <f t="shared" ref="I13:I51" si="9">IF(I12="","",IF(I12=$G$8,"",IF((I12+1)&gt;$G$8,$G$8,I12+1)))</f>
        <v/>
      </c>
      <c r="J13" s="16" t="str">
        <f t="shared" si="4"/>
        <v/>
      </c>
    </row>
    <row r="14" spans="1:10" x14ac:dyDescent="0.25">
      <c r="A14" s="15">
        <f t="shared" si="5"/>
        <v>3</v>
      </c>
      <c r="B14" s="16">
        <f t="shared" si="0"/>
        <v>148.75200000000001</v>
      </c>
      <c r="C14" s="19">
        <f t="shared" si="6"/>
        <v>43</v>
      </c>
      <c r="D14" s="19">
        <f t="shared" si="1"/>
        <v>2132.1119999999996</v>
      </c>
      <c r="E14" s="15">
        <f t="shared" si="7"/>
        <v>83</v>
      </c>
      <c r="F14" s="16">
        <f t="shared" si="2"/>
        <v>4115.4720000000007</v>
      </c>
      <c r="G14" s="19">
        <f t="shared" si="8"/>
        <v>123</v>
      </c>
      <c r="H14" s="19">
        <f t="shared" si="3"/>
        <v>6098.8320000000003</v>
      </c>
      <c r="I14" s="15" t="str">
        <f t="shared" si="9"/>
        <v/>
      </c>
      <c r="J14" s="16" t="str">
        <f t="shared" si="4"/>
        <v/>
      </c>
    </row>
    <row r="15" spans="1:10" x14ac:dyDescent="0.25">
      <c r="A15" s="15">
        <f t="shared" si="5"/>
        <v>4</v>
      </c>
      <c r="B15" s="16">
        <f t="shared" si="0"/>
        <v>198.33600000000001</v>
      </c>
      <c r="C15" s="19">
        <f t="shared" si="6"/>
        <v>44</v>
      </c>
      <c r="D15" s="19">
        <f t="shared" si="1"/>
        <v>2181.6959999999999</v>
      </c>
      <c r="E15" s="15">
        <f t="shared" si="7"/>
        <v>84</v>
      </c>
      <c r="F15" s="16">
        <f t="shared" si="2"/>
        <v>4165.0560000000005</v>
      </c>
      <c r="G15" s="19">
        <f t="shared" si="8"/>
        <v>124</v>
      </c>
      <c r="H15" s="19">
        <f t="shared" si="3"/>
        <v>6148.4160000000002</v>
      </c>
      <c r="I15" s="15" t="str">
        <f t="shared" si="9"/>
        <v/>
      </c>
      <c r="J15" s="16" t="str">
        <f t="shared" si="4"/>
        <v/>
      </c>
    </row>
    <row r="16" spans="1:10" x14ac:dyDescent="0.25">
      <c r="A16" s="15">
        <f t="shared" si="5"/>
        <v>5</v>
      </c>
      <c r="B16" s="16">
        <f t="shared" si="0"/>
        <v>247.92000000000002</v>
      </c>
      <c r="C16" s="19">
        <f t="shared" si="6"/>
        <v>45</v>
      </c>
      <c r="D16" s="19">
        <f t="shared" si="1"/>
        <v>2231.2799999999997</v>
      </c>
      <c r="E16" s="15">
        <f t="shared" si="7"/>
        <v>85</v>
      </c>
      <c r="F16" s="16">
        <f t="shared" si="2"/>
        <v>4214.6400000000003</v>
      </c>
      <c r="G16" s="19">
        <f t="shared" si="8"/>
        <v>125</v>
      </c>
      <c r="H16" s="19">
        <f t="shared" si="3"/>
        <v>6198</v>
      </c>
      <c r="I16" s="15" t="str">
        <f t="shared" si="9"/>
        <v/>
      </c>
      <c r="J16" s="16" t="str">
        <f t="shared" si="4"/>
        <v/>
      </c>
    </row>
    <row r="17" spans="1:10" x14ac:dyDescent="0.25">
      <c r="A17" s="15">
        <f t="shared" si="5"/>
        <v>6</v>
      </c>
      <c r="B17" s="16">
        <f t="shared" si="0"/>
        <v>297.50400000000002</v>
      </c>
      <c r="C17" s="19">
        <f t="shared" si="6"/>
        <v>46</v>
      </c>
      <c r="D17" s="19">
        <f t="shared" si="1"/>
        <v>2280.864</v>
      </c>
      <c r="E17" s="15">
        <f t="shared" si="7"/>
        <v>86</v>
      </c>
      <c r="F17" s="16">
        <f t="shared" si="2"/>
        <v>4264.2239999999993</v>
      </c>
      <c r="G17" s="19" t="str">
        <f t="shared" si="8"/>
        <v/>
      </c>
      <c r="H17" s="19" t="str">
        <f t="shared" si="3"/>
        <v/>
      </c>
      <c r="I17" s="15" t="str">
        <f t="shared" si="9"/>
        <v/>
      </c>
      <c r="J17" s="16" t="str">
        <f t="shared" si="4"/>
        <v/>
      </c>
    </row>
    <row r="18" spans="1:10" x14ac:dyDescent="0.25">
      <c r="A18" s="15">
        <f t="shared" si="5"/>
        <v>7</v>
      </c>
      <c r="B18" s="16">
        <f t="shared" si="0"/>
        <v>347.08800000000002</v>
      </c>
      <c r="C18" s="19">
        <f t="shared" si="6"/>
        <v>47</v>
      </c>
      <c r="D18" s="19">
        <f t="shared" si="1"/>
        <v>2330.4479999999999</v>
      </c>
      <c r="E18" s="15">
        <f t="shared" si="7"/>
        <v>87</v>
      </c>
      <c r="F18" s="16">
        <f t="shared" si="2"/>
        <v>4313.808</v>
      </c>
      <c r="G18" s="19" t="str">
        <f t="shared" si="8"/>
        <v/>
      </c>
      <c r="H18" s="19" t="str">
        <f t="shared" si="3"/>
        <v/>
      </c>
      <c r="I18" s="15" t="str">
        <f t="shared" si="9"/>
        <v/>
      </c>
      <c r="J18" s="16" t="str">
        <f t="shared" si="4"/>
        <v/>
      </c>
    </row>
    <row r="19" spans="1:10" x14ac:dyDescent="0.25">
      <c r="A19" s="15">
        <f t="shared" si="5"/>
        <v>8</v>
      </c>
      <c r="B19" s="16">
        <f t="shared" si="0"/>
        <v>396.67200000000003</v>
      </c>
      <c r="C19" s="19">
        <f t="shared" si="6"/>
        <v>48</v>
      </c>
      <c r="D19" s="19">
        <f t="shared" si="1"/>
        <v>2380.0320000000002</v>
      </c>
      <c r="E19" s="15">
        <f t="shared" si="7"/>
        <v>88</v>
      </c>
      <c r="F19" s="16">
        <f t="shared" si="2"/>
        <v>4363.3919999999998</v>
      </c>
      <c r="G19" s="19" t="str">
        <f t="shared" si="8"/>
        <v/>
      </c>
      <c r="H19" s="19" t="str">
        <f t="shared" si="3"/>
        <v/>
      </c>
      <c r="I19" s="15" t="str">
        <f t="shared" si="9"/>
        <v/>
      </c>
      <c r="J19" s="16" t="str">
        <f t="shared" si="4"/>
        <v/>
      </c>
    </row>
    <row r="20" spans="1:10" x14ac:dyDescent="0.25">
      <c r="A20" s="15">
        <f t="shared" si="5"/>
        <v>9</v>
      </c>
      <c r="B20" s="16">
        <f t="shared" si="0"/>
        <v>446.25599999999997</v>
      </c>
      <c r="C20" s="19">
        <f t="shared" si="6"/>
        <v>49</v>
      </c>
      <c r="D20" s="19">
        <f t="shared" si="1"/>
        <v>2429.616</v>
      </c>
      <c r="E20" s="15">
        <f t="shared" si="7"/>
        <v>89</v>
      </c>
      <c r="F20" s="16">
        <f t="shared" si="2"/>
        <v>4412.9759999999997</v>
      </c>
      <c r="G20" s="19" t="str">
        <f t="shared" si="8"/>
        <v/>
      </c>
      <c r="H20" s="19" t="str">
        <f t="shared" si="3"/>
        <v/>
      </c>
      <c r="I20" s="15" t="str">
        <f t="shared" si="9"/>
        <v/>
      </c>
      <c r="J20" s="16" t="str">
        <f t="shared" si="4"/>
        <v/>
      </c>
    </row>
    <row r="21" spans="1:10" x14ac:dyDescent="0.25">
      <c r="A21" s="15">
        <f t="shared" si="5"/>
        <v>10</v>
      </c>
      <c r="B21" s="16">
        <f t="shared" si="0"/>
        <v>495.84000000000003</v>
      </c>
      <c r="C21" s="19">
        <f t="shared" si="6"/>
        <v>50</v>
      </c>
      <c r="D21" s="19">
        <f t="shared" si="1"/>
        <v>2479.2000000000003</v>
      </c>
      <c r="E21" s="15">
        <f t="shared" si="7"/>
        <v>90</v>
      </c>
      <c r="F21" s="16">
        <f t="shared" si="2"/>
        <v>4462.5599999999995</v>
      </c>
      <c r="G21" s="19" t="str">
        <f t="shared" si="8"/>
        <v/>
      </c>
      <c r="H21" s="19" t="str">
        <f t="shared" si="3"/>
        <v/>
      </c>
      <c r="I21" s="15" t="str">
        <f t="shared" si="9"/>
        <v/>
      </c>
      <c r="J21" s="16" t="str">
        <f t="shared" si="4"/>
        <v/>
      </c>
    </row>
    <row r="22" spans="1:10" x14ac:dyDescent="0.25">
      <c r="A22" s="15">
        <f t="shared" si="5"/>
        <v>11</v>
      </c>
      <c r="B22" s="16">
        <f t="shared" si="0"/>
        <v>545.42399999999998</v>
      </c>
      <c r="C22" s="19">
        <f t="shared" si="6"/>
        <v>51</v>
      </c>
      <c r="D22" s="19">
        <f t="shared" si="1"/>
        <v>2528.7839999999997</v>
      </c>
      <c r="E22" s="15">
        <f t="shared" si="7"/>
        <v>91</v>
      </c>
      <c r="F22" s="16">
        <f t="shared" si="2"/>
        <v>4512.1440000000002</v>
      </c>
      <c r="G22" s="19" t="str">
        <f t="shared" si="8"/>
        <v/>
      </c>
      <c r="H22" s="19" t="str">
        <f t="shared" si="3"/>
        <v/>
      </c>
      <c r="I22" s="15" t="str">
        <f t="shared" si="9"/>
        <v/>
      </c>
      <c r="J22" s="16" t="str">
        <f t="shared" si="4"/>
        <v/>
      </c>
    </row>
    <row r="23" spans="1:10" x14ac:dyDescent="0.25">
      <c r="A23" s="15">
        <f t="shared" si="5"/>
        <v>12</v>
      </c>
      <c r="B23" s="16">
        <f t="shared" si="0"/>
        <v>595.00800000000004</v>
      </c>
      <c r="C23" s="19">
        <f t="shared" si="6"/>
        <v>52</v>
      </c>
      <c r="D23" s="19">
        <f t="shared" si="1"/>
        <v>2578.3679999999999</v>
      </c>
      <c r="E23" s="15">
        <f t="shared" si="7"/>
        <v>92</v>
      </c>
      <c r="F23" s="16">
        <f t="shared" si="2"/>
        <v>4561.7280000000001</v>
      </c>
      <c r="G23" s="19" t="str">
        <f t="shared" si="8"/>
        <v/>
      </c>
      <c r="H23" s="19" t="str">
        <f t="shared" si="3"/>
        <v/>
      </c>
      <c r="I23" s="15" t="str">
        <f t="shared" si="9"/>
        <v/>
      </c>
      <c r="J23" s="16" t="str">
        <f t="shared" si="4"/>
        <v/>
      </c>
    </row>
    <row r="24" spans="1:10" x14ac:dyDescent="0.25">
      <c r="A24" s="15">
        <f t="shared" si="5"/>
        <v>13</v>
      </c>
      <c r="B24" s="16">
        <f t="shared" si="0"/>
        <v>644.59199999999998</v>
      </c>
      <c r="C24" s="19">
        <f t="shared" si="6"/>
        <v>53</v>
      </c>
      <c r="D24" s="19">
        <f t="shared" si="1"/>
        <v>2627.9519999999998</v>
      </c>
      <c r="E24" s="15">
        <f t="shared" si="7"/>
        <v>93</v>
      </c>
      <c r="F24" s="16">
        <f t="shared" si="2"/>
        <v>4611.3119999999999</v>
      </c>
      <c r="G24" s="19" t="str">
        <f t="shared" si="8"/>
        <v/>
      </c>
      <c r="H24" s="19" t="str">
        <f t="shared" si="3"/>
        <v/>
      </c>
      <c r="I24" s="15" t="str">
        <f t="shared" si="9"/>
        <v/>
      </c>
      <c r="J24" s="16" t="str">
        <f t="shared" si="4"/>
        <v/>
      </c>
    </row>
    <row r="25" spans="1:10" x14ac:dyDescent="0.25">
      <c r="A25" s="15">
        <f t="shared" si="5"/>
        <v>14</v>
      </c>
      <c r="B25" s="16">
        <f t="shared" si="0"/>
        <v>694.17600000000004</v>
      </c>
      <c r="C25" s="19">
        <f t="shared" si="6"/>
        <v>54</v>
      </c>
      <c r="D25" s="19">
        <f t="shared" si="1"/>
        <v>2677.5360000000001</v>
      </c>
      <c r="E25" s="15">
        <f t="shared" si="7"/>
        <v>94</v>
      </c>
      <c r="F25" s="16">
        <f t="shared" si="2"/>
        <v>4660.8959999999997</v>
      </c>
      <c r="G25" s="19" t="str">
        <f t="shared" si="8"/>
        <v/>
      </c>
      <c r="H25" s="19" t="str">
        <f t="shared" si="3"/>
        <v/>
      </c>
      <c r="I25" s="15" t="str">
        <f t="shared" si="9"/>
        <v/>
      </c>
      <c r="J25" s="16" t="str">
        <f t="shared" si="4"/>
        <v/>
      </c>
    </row>
    <row r="26" spans="1:10" x14ac:dyDescent="0.25">
      <c r="A26" s="15">
        <f t="shared" si="5"/>
        <v>15</v>
      </c>
      <c r="B26" s="16">
        <f t="shared" si="0"/>
        <v>743.76</v>
      </c>
      <c r="C26" s="19">
        <f t="shared" si="6"/>
        <v>55</v>
      </c>
      <c r="D26" s="19">
        <f t="shared" si="1"/>
        <v>2727.12</v>
      </c>
      <c r="E26" s="15">
        <f t="shared" si="7"/>
        <v>95</v>
      </c>
      <c r="F26" s="16">
        <f t="shared" si="2"/>
        <v>4710.4800000000005</v>
      </c>
      <c r="G26" s="19" t="str">
        <f t="shared" si="8"/>
        <v/>
      </c>
      <c r="H26" s="19" t="str">
        <f t="shared" si="3"/>
        <v/>
      </c>
      <c r="I26" s="15" t="str">
        <f t="shared" si="9"/>
        <v/>
      </c>
      <c r="J26" s="16" t="str">
        <f t="shared" si="4"/>
        <v/>
      </c>
    </row>
    <row r="27" spans="1:10" x14ac:dyDescent="0.25">
      <c r="A27" s="15">
        <f t="shared" si="5"/>
        <v>16</v>
      </c>
      <c r="B27" s="16">
        <f t="shared" si="0"/>
        <v>793.34400000000005</v>
      </c>
      <c r="C27" s="19">
        <f t="shared" si="6"/>
        <v>56</v>
      </c>
      <c r="D27" s="19">
        <f t="shared" si="1"/>
        <v>2776.7040000000002</v>
      </c>
      <c r="E27" s="15">
        <f t="shared" si="7"/>
        <v>96</v>
      </c>
      <c r="F27" s="16">
        <f t="shared" si="2"/>
        <v>4760.0640000000003</v>
      </c>
      <c r="G27" s="19" t="str">
        <f t="shared" si="8"/>
        <v/>
      </c>
      <c r="H27" s="19" t="str">
        <f t="shared" si="3"/>
        <v/>
      </c>
      <c r="I27" s="15" t="str">
        <f t="shared" si="9"/>
        <v/>
      </c>
      <c r="J27" s="16" t="str">
        <f t="shared" si="4"/>
        <v/>
      </c>
    </row>
    <row r="28" spans="1:10" x14ac:dyDescent="0.25">
      <c r="A28" s="15">
        <f t="shared" si="5"/>
        <v>17</v>
      </c>
      <c r="B28" s="16">
        <f t="shared" si="0"/>
        <v>842.92800000000011</v>
      </c>
      <c r="C28" s="19">
        <f t="shared" si="6"/>
        <v>57</v>
      </c>
      <c r="D28" s="19">
        <f t="shared" si="1"/>
        <v>2826.288</v>
      </c>
      <c r="E28" s="15">
        <f t="shared" si="7"/>
        <v>97</v>
      </c>
      <c r="F28" s="16">
        <f t="shared" si="2"/>
        <v>4809.6480000000001</v>
      </c>
      <c r="G28" s="19" t="str">
        <f t="shared" si="8"/>
        <v/>
      </c>
      <c r="H28" s="19" t="str">
        <f t="shared" si="3"/>
        <v/>
      </c>
      <c r="I28" s="15" t="str">
        <f t="shared" si="9"/>
        <v/>
      </c>
      <c r="J28" s="16" t="str">
        <f t="shared" si="4"/>
        <v/>
      </c>
    </row>
    <row r="29" spans="1:10" x14ac:dyDescent="0.25">
      <c r="A29" s="15">
        <f t="shared" si="5"/>
        <v>18</v>
      </c>
      <c r="B29" s="16">
        <f t="shared" si="0"/>
        <v>892.51199999999994</v>
      </c>
      <c r="C29" s="19">
        <f t="shared" si="6"/>
        <v>58</v>
      </c>
      <c r="D29" s="19">
        <f t="shared" si="1"/>
        <v>2875.8720000000003</v>
      </c>
      <c r="E29" s="15">
        <f t="shared" si="7"/>
        <v>98</v>
      </c>
      <c r="F29" s="16">
        <f t="shared" si="2"/>
        <v>4859.232</v>
      </c>
      <c r="G29" s="19" t="str">
        <f t="shared" si="8"/>
        <v/>
      </c>
      <c r="H29" s="19" t="str">
        <f t="shared" si="3"/>
        <v/>
      </c>
      <c r="I29" s="15" t="str">
        <f t="shared" si="9"/>
        <v/>
      </c>
      <c r="J29" s="16" t="str">
        <f t="shared" si="4"/>
        <v/>
      </c>
    </row>
    <row r="30" spans="1:10" x14ac:dyDescent="0.25">
      <c r="A30" s="15">
        <f t="shared" si="5"/>
        <v>19</v>
      </c>
      <c r="B30" s="16">
        <f t="shared" si="0"/>
        <v>942.096</v>
      </c>
      <c r="C30" s="19">
        <f t="shared" si="6"/>
        <v>59</v>
      </c>
      <c r="D30" s="19">
        <f t="shared" si="1"/>
        <v>2925.4559999999997</v>
      </c>
      <c r="E30" s="15">
        <f t="shared" si="7"/>
        <v>99</v>
      </c>
      <c r="F30" s="16">
        <f t="shared" si="2"/>
        <v>4908.8159999999998</v>
      </c>
      <c r="G30" s="19" t="str">
        <f t="shared" si="8"/>
        <v/>
      </c>
      <c r="H30" s="19" t="str">
        <f t="shared" si="3"/>
        <v/>
      </c>
      <c r="I30" s="15" t="str">
        <f t="shared" si="9"/>
        <v/>
      </c>
      <c r="J30" s="16" t="str">
        <f t="shared" si="4"/>
        <v/>
      </c>
    </row>
    <row r="31" spans="1:10" x14ac:dyDescent="0.25">
      <c r="A31" s="15">
        <f t="shared" si="5"/>
        <v>20</v>
      </c>
      <c r="B31" s="16">
        <f t="shared" si="0"/>
        <v>991.68000000000006</v>
      </c>
      <c r="C31" s="19">
        <f t="shared" si="6"/>
        <v>60</v>
      </c>
      <c r="D31" s="19">
        <f t="shared" si="1"/>
        <v>2975.04</v>
      </c>
      <c r="E31" s="15">
        <f t="shared" si="7"/>
        <v>100</v>
      </c>
      <c r="F31" s="16">
        <f t="shared" si="2"/>
        <v>4958.4000000000005</v>
      </c>
      <c r="G31" s="19" t="str">
        <f t="shared" si="8"/>
        <v/>
      </c>
      <c r="H31" s="19" t="str">
        <f t="shared" si="3"/>
        <v/>
      </c>
      <c r="I31" s="15" t="str">
        <f t="shared" si="9"/>
        <v/>
      </c>
      <c r="J31" s="16" t="str">
        <f t="shared" si="4"/>
        <v/>
      </c>
    </row>
    <row r="32" spans="1:10" x14ac:dyDescent="0.25">
      <c r="A32" s="15">
        <f t="shared" si="5"/>
        <v>21</v>
      </c>
      <c r="B32" s="16">
        <f t="shared" si="0"/>
        <v>1041.2640000000001</v>
      </c>
      <c r="C32" s="19">
        <f t="shared" si="6"/>
        <v>61</v>
      </c>
      <c r="D32" s="19">
        <f t="shared" si="1"/>
        <v>3024.6239999999998</v>
      </c>
      <c r="E32" s="15">
        <f t="shared" si="7"/>
        <v>101</v>
      </c>
      <c r="F32" s="16">
        <f t="shared" si="2"/>
        <v>5007.9840000000004</v>
      </c>
      <c r="G32" s="19" t="str">
        <f t="shared" si="8"/>
        <v/>
      </c>
      <c r="H32" s="19" t="str">
        <f t="shared" si="3"/>
        <v/>
      </c>
      <c r="I32" s="15" t="str">
        <f t="shared" si="9"/>
        <v/>
      </c>
      <c r="J32" s="16" t="str">
        <f t="shared" si="4"/>
        <v/>
      </c>
    </row>
    <row r="33" spans="1:10" x14ac:dyDescent="0.25">
      <c r="A33" s="15">
        <f t="shared" si="5"/>
        <v>22</v>
      </c>
      <c r="B33" s="16">
        <f t="shared" si="0"/>
        <v>1090.848</v>
      </c>
      <c r="C33" s="19">
        <f t="shared" si="6"/>
        <v>62</v>
      </c>
      <c r="D33" s="19">
        <f t="shared" si="1"/>
        <v>3074.2080000000001</v>
      </c>
      <c r="E33" s="15">
        <f t="shared" si="7"/>
        <v>102</v>
      </c>
      <c r="F33" s="16">
        <f t="shared" si="2"/>
        <v>5057.5679999999993</v>
      </c>
      <c r="G33" s="19" t="str">
        <f t="shared" si="8"/>
        <v/>
      </c>
      <c r="H33" s="19" t="str">
        <f t="shared" si="3"/>
        <v/>
      </c>
      <c r="I33" s="15" t="str">
        <f t="shared" si="9"/>
        <v/>
      </c>
      <c r="J33" s="16" t="str">
        <f t="shared" si="4"/>
        <v/>
      </c>
    </row>
    <row r="34" spans="1:10" x14ac:dyDescent="0.25">
      <c r="A34" s="15">
        <f t="shared" si="5"/>
        <v>23</v>
      </c>
      <c r="B34" s="16">
        <f t="shared" si="0"/>
        <v>1140.432</v>
      </c>
      <c r="C34" s="19">
        <f t="shared" si="6"/>
        <v>63</v>
      </c>
      <c r="D34" s="19">
        <f t="shared" si="1"/>
        <v>3123.7919999999999</v>
      </c>
      <c r="E34" s="15">
        <f t="shared" si="7"/>
        <v>103</v>
      </c>
      <c r="F34" s="16">
        <f t="shared" si="2"/>
        <v>5107.152</v>
      </c>
      <c r="G34" s="19" t="str">
        <f t="shared" si="8"/>
        <v/>
      </c>
      <c r="H34" s="19" t="str">
        <f t="shared" si="3"/>
        <v/>
      </c>
      <c r="I34" s="15" t="str">
        <f t="shared" si="9"/>
        <v/>
      </c>
      <c r="J34" s="16" t="str">
        <f t="shared" si="4"/>
        <v/>
      </c>
    </row>
    <row r="35" spans="1:10" x14ac:dyDescent="0.25">
      <c r="A35" s="15">
        <f t="shared" si="5"/>
        <v>24</v>
      </c>
      <c r="B35" s="16">
        <f t="shared" si="0"/>
        <v>1190.0160000000001</v>
      </c>
      <c r="C35" s="19">
        <f t="shared" si="6"/>
        <v>64</v>
      </c>
      <c r="D35" s="19">
        <f t="shared" si="1"/>
        <v>3173.3760000000002</v>
      </c>
      <c r="E35" s="15">
        <f t="shared" si="7"/>
        <v>104</v>
      </c>
      <c r="F35" s="16">
        <f t="shared" si="2"/>
        <v>5156.7359999999999</v>
      </c>
      <c r="G35" s="19" t="str">
        <f t="shared" si="8"/>
        <v/>
      </c>
      <c r="H35" s="19" t="str">
        <f t="shared" si="3"/>
        <v/>
      </c>
      <c r="I35" s="15" t="str">
        <f t="shared" si="9"/>
        <v/>
      </c>
      <c r="J35" s="16" t="str">
        <f t="shared" si="4"/>
        <v/>
      </c>
    </row>
    <row r="36" spans="1:10" x14ac:dyDescent="0.25">
      <c r="A36" s="15">
        <f t="shared" si="5"/>
        <v>25</v>
      </c>
      <c r="B36" s="16">
        <f t="shared" si="0"/>
        <v>1239.6000000000001</v>
      </c>
      <c r="C36" s="19">
        <f t="shared" si="6"/>
        <v>65</v>
      </c>
      <c r="D36" s="19">
        <f t="shared" si="1"/>
        <v>3222.96</v>
      </c>
      <c r="E36" s="15">
        <f t="shared" si="7"/>
        <v>105</v>
      </c>
      <c r="F36" s="16">
        <f t="shared" si="2"/>
        <v>5206.32</v>
      </c>
      <c r="G36" s="19" t="str">
        <f t="shared" si="8"/>
        <v/>
      </c>
      <c r="H36" s="19" t="str">
        <f t="shared" si="3"/>
        <v/>
      </c>
      <c r="I36" s="15" t="str">
        <f t="shared" si="9"/>
        <v/>
      </c>
      <c r="J36" s="16" t="str">
        <f t="shared" si="4"/>
        <v/>
      </c>
    </row>
    <row r="37" spans="1:10" x14ac:dyDescent="0.25">
      <c r="A37" s="15">
        <f t="shared" si="5"/>
        <v>26</v>
      </c>
      <c r="B37" s="16">
        <f t="shared" si="0"/>
        <v>1289.184</v>
      </c>
      <c r="C37" s="19">
        <f t="shared" si="6"/>
        <v>66</v>
      </c>
      <c r="D37" s="19">
        <f t="shared" si="1"/>
        <v>3272.5440000000003</v>
      </c>
      <c r="E37" s="15">
        <f t="shared" si="7"/>
        <v>106</v>
      </c>
      <c r="F37" s="16">
        <f t="shared" si="2"/>
        <v>5255.9039999999995</v>
      </c>
      <c r="G37" s="19" t="str">
        <f t="shared" si="8"/>
        <v/>
      </c>
      <c r="H37" s="19" t="str">
        <f t="shared" si="3"/>
        <v/>
      </c>
      <c r="I37" s="15" t="str">
        <f t="shared" si="9"/>
        <v/>
      </c>
      <c r="J37" s="16" t="str">
        <f t="shared" si="4"/>
        <v/>
      </c>
    </row>
    <row r="38" spans="1:10" x14ac:dyDescent="0.25">
      <c r="A38" s="15">
        <f t="shared" si="5"/>
        <v>27</v>
      </c>
      <c r="B38" s="16">
        <f t="shared" si="0"/>
        <v>1338.768</v>
      </c>
      <c r="C38" s="19">
        <f t="shared" si="6"/>
        <v>67</v>
      </c>
      <c r="D38" s="19">
        <f t="shared" si="1"/>
        <v>3322.1280000000002</v>
      </c>
      <c r="E38" s="15">
        <f t="shared" si="7"/>
        <v>107</v>
      </c>
      <c r="F38" s="16">
        <f t="shared" si="2"/>
        <v>5305.4880000000003</v>
      </c>
      <c r="G38" s="19" t="str">
        <f t="shared" si="8"/>
        <v/>
      </c>
      <c r="H38" s="19" t="str">
        <f t="shared" si="3"/>
        <v/>
      </c>
      <c r="I38" s="15" t="str">
        <f t="shared" si="9"/>
        <v/>
      </c>
      <c r="J38" s="16" t="str">
        <f t="shared" si="4"/>
        <v/>
      </c>
    </row>
    <row r="39" spans="1:10" x14ac:dyDescent="0.25">
      <c r="A39" s="15">
        <f t="shared" si="5"/>
        <v>28</v>
      </c>
      <c r="B39" s="16">
        <f t="shared" si="0"/>
        <v>1388.3520000000001</v>
      </c>
      <c r="C39" s="19">
        <f t="shared" si="6"/>
        <v>68</v>
      </c>
      <c r="D39" s="19">
        <f t="shared" si="1"/>
        <v>3371.7120000000004</v>
      </c>
      <c r="E39" s="15">
        <f t="shared" si="7"/>
        <v>108</v>
      </c>
      <c r="F39" s="16">
        <f t="shared" si="2"/>
        <v>5355.0720000000001</v>
      </c>
      <c r="G39" s="19" t="str">
        <f t="shared" si="8"/>
        <v/>
      </c>
      <c r="H39" s="19" t="str">
        <f t="shared" si="3"/>
        <v/>
      </c>
      <c r="I39" s="15" t="str">
        <f t="shared" si="9"/>
        <v/>
      </c>
      <c r="J39" s="16" t="str">
        <f t="shared" si="4"/>
        <v/>
      </c>
    </row>
    <row r="40" spans="1:10" x14ac:dyDescent="0.25">
      <c r="A40" s="15">
        <f t="shared" si="5"/>
        <v>29</v>
      </c>
      <c r="B40" s="16">
        <f t="shared" si="0"/>
        <v>1437.9360000000001</v>
      </c>
      <c r="C40" s="19">
        <f t="shared" si="6"/>
        <v>69</v>
      </c>
      <c r="D40" s="19">
        <f t="shared" si="1"/>
        <v>3421.2960000000003</v>
      </c>
      <c r="E40" s="15">
        <f t="shared" si="7"/>
        <v>109</v>
      </c>
      <c r="F40" s="16">
        <f t="shared" si="2"/>
        <v>5404.6559999999999</v>
      </c>
      <c r="G40" s="19" t="str">
        <f t="shared" si="8"/>
        <v/>
      </c>
      <c r="H40" s="19" t="str">
        <f t="shared" si="3"/>
        <v/>
      </c>
      <c r="I40" s="15" t="str">
        <f t="shared" si="9"/>
        <v/>
      </c>
      <c r="J40" s="16" t="str">
        <f t="shared" si="4"/>
        <v/>
      </c>
    </row>
    <row r="41" spans="1:10" x14ac:dyDescent="0.25">
      <c r="A41" s="15">
        <f t="shared" si="5"/>
        <v>30</v>
      </c>
      <c r="B41" s="16">
        <f t="shared" si="0"/>
        <v>1487.52</v>
      </c>
      <c r="C41" s="19">
        <f t="shared" si="6"/>
        <v>70</v>
      </c>
      <c r="D41" s="19">
        <f t="shared" si="1"/>
        <v>3470.88</v>
      </c>
      <c r="E41" s="15">
        <f t="shared" si="7"/>
        <v>110</v>
      </c>
      <c r="F41" s="16">
        <f t="shared" si="2"/>
        <v>5454.24</v>
      </c>
      <c r="G41" s="19" t="str">
        <f t="shared" si="8"/>
        <v/>
      </c>
      <c r="H41" s="19" t="str">
        <f t="shared" si="3"/>
        <v/>
      </c>
      <c r="I41" s="15" t="str">
        <f t="shared" si="9"/>
        <v/>
      </c>
      <c r="J41" s="16" t="str">
        <f t="shared" si="4"/>
        <v/>
      </c>
    </row>
    <row r="42" spans="1:10" x14ac:dyDescent="0.25">
      <c r="A42" s="15">
        <f t="shared" si="5"/>
        <v>31</v>
      </c>
      <c r="B42" s="16">
        <f t="shared" si="0"/>
        <v>1537.104</v>
      </c>
      <c r="C42" s="19">
        <f t="shared" si="6"/>
        <v>71</v>
      </c>
      <c r="D42" s="19">
        <f t="shared" si="1"/>
        <v>3520.4639999999995</v>
      </c>
      <c r="E42" s="15">
        <f t="shared" si="7"/>
        <v>111</v>
      </c>
      <c r="F42" s="16">
        <f t="shared" si="2"/>
        <v>5503.8240000000005</v>
      </c>
      <c r="G42" s="19" t="str">
        <f t="shared" si="8"/>
        <v/>
      </c>
      <c r="H42" s="19" t="str">
        <f t="shared" si="3"/>
        <v/>
      </c>
      <c r="I42" s="15" t="str">
        <f t="shared" si="9"/>
        <v/>
      </c>
      <c r="J42" s="16" t="str">
        <f t="shared" si="4"/>
        <v/>
      </c>
    </row>
    <row r="43" spans="1:10" x14ac:dyDescent="0.25">
      <c r="A43" s="15">
        <f t="shared" si="5"/>
        <v>32</v>
      </c>
      <c r="B43" s="16">
        <f t="shared" si="0"/>
        <v>1586.6880000000001</v>
      </c>
      <c r="C43" s="19">
        <f t="shared" si="6"/>
        <v>72</v>
      </c>
      <c r="D43" s="19">
        <f t="shared" si="1"/>
        <v>3570.0479999999998</v>
      </c>
      <c r="E43" s="15">
        <f t="shared" si="7"/>
        <v>112</v>
      </c>
      <c r="F43" s="16">
        <f t="shared" si="2"/>
        <v>5553.4080000000004</v>
      </c>
      <c r="G43" s="19" t="str">
        <f t="shared" si="8"/>
        <v/>
      </c>
      <c r="H43" s="19" t="str">
        <f t="shared" si="3"/>
        <v/>
      </c>
      <c r="I43" s="15" t="str">
        <f t="shared" si="9"/>
        <v/>
      </c>
      <c r="J43" s="16" t="str">
        <f t="shared" si="4"/>
        <v/>
      </c>
    </row>
    <row r="44" spans="1:10" x14ac:dyDescent="0.25">
      <c r="A44" s="15">
        <f t="shared" si="5"/>
        <v>33</v>
      </c>
      <c r="B44" s="16">
        <f t="shared" si="0"/>
        <v>1636.2720000000002</v>
      </c>
      <c r="C44" s="19">
        <f t="shared" si="6"/>
        <v>73</v>
      </c>
      <c r="D44" s="19">
        <f t="shared" si="1"/>
        <v>3619.6319999999996</v>
      </c>
      <c r="E44" s="15">
        <f t="shared" si="7"/>
        <v>113</v>
      </c>
      <c r="F44" s="16">
        <f t="shared" si="2"/>
        <v>5602.9920000000002</v>
      </c>
      <c r="G44" s="19" t="str">
        <f t="shared" si="8"/>
        <v/>
      </c>
      <c r="H44" s="19" t="str">
        <f t="shared" si="3"/>
        <v/>
      </c>
      <c r="I44" s="15" t="str">
        <f t="shared" si="9"/>
        <v/>
      </c>
      <c r="J44" s="16" t="str">
        <f t="shared" si="4"/>
        <v/>
      </c>
    </row>
    <row r="45" spans="1:10" x14ac:dyDescent="0.25">
      <c r="A45" s="15">
        <f t="shared" si="5"/>
        <v>34</v>
      </c>
      <c r="B45" s="16">
        <f t="shared" si="0"/>
        <v>1685.8560000000002</v>
      </c>
      <c r="C45" s="19">
        <f t="shared" si="6"/>
        <v>74</v>
      </c>
      <c r="D45" s="19">
        <f t="shared" si="1"/>
        <v>3669.2159999999999</v>
      </c>
      <c r="E45" s="15">
        <f t="shared" si="7"/>
        <v>114</v>
      </c>
      <c r="F45" s="16">
        <f t="shared" si="2"/>
        <v>5652.576</v>
      </c>
      <c r="G45" s="19" t="str">
        <f t="shared" si="8"/>
        <v/>
      </c>
      <c r="H45" s="19" t="str">
        <f t="shared" si="3"/>
        <v/>
      </c>
      <c r="I45" s="15" t="str">
        <f t="shared" si="9"/>
        <v/>
      </c>
      <c r="J45" s="16" t="str">
        <f t="shared" si="4"/>
        <v/>
      </c>
    </row>
    <row r="46" spans="1:10" x14ac:dyDescent="0.25">
      <c r="A46" s="15">
        <f t="shared" si="5"/>
        <v>35</v>
      </c>
      <c r="B46" s="16">
        <f t="shared" si="0"/>
        <v>1735.44</v>
      </c>
      <c r="C46" s="19">
        <f t="shared" si="6"/>
        <v>75</v>
      </c>
      <c r="D46" s="19">
        <f t="shared" si="1"/>
        <v>3718.7999999999997</v>
      </c>
      <c r="E46" s="15">
        <f t="shared" si="7"/>
        <v>115</v>
      </c>
      <c r="F46" s="16">
        <f t="shared" si="2"/>
        <v>5702.16</v>
      </c>
      <c r="G46" s="19" t="str">
        <f t="shared" si="8"/>
        <v/>
      </c>
      <c r="H46" s="19" t="str">
        <f t="shared" si="3"/>
        <v/>
      </c>
      <c r="I46" s="15" t="str">
        <f t="shared" si="9"/>
        <v/>
      </c>
      <c r="J46" s="16" t="str">
        <f t="shared" si="4"/>
        <v/>
      </c>
    </row>
    <row r="47" spans="1:10" x14ac:dyDescent="0.25">
      <c r="A47" s="15">
        <f t="shared" si="5"/>
        <v>36</v>
      </c>
      <c r="B47" s="16">
        <f t="shared" si="0"/>
        <v>1785.0239999999999</v>
      </c>
      <c r="C47" s="19">
        <f t="shared" si="6"/>
        <v>76</v>
      </c>
      <c r="D47" s="19">
        <f t="shared" si="1"/>
        <v>3768.384</v>
      </c>
      <c r="E47" s="15">
        <f t="shared" si="7"/>
        <v>116</v>
      </c>
      <c r="F47" s="16">
        <f t="shared" si="2"/>
        <v>5751.7440000000006</v>
      </c>
      <c r="G47" s="19" t="str">
        <f t="shared" si="8"/>
        <v/>
      </c>
      <c r="H47" s="19" t="str">
        <f t="shared" si="3"/>
        <v/>
      </c>
      <c r="I47" s="15" t="str">
        <f t="shared" si="9"/>
        <v/>
      </c>
      <c r="J47" s="16" t="str">
        <f t="shared" si="4"/>
        <v/>
      </c>
    </row>
    <row r="48" spans="1:10" x14ac:dyDescent="0.25">
      <c r="A48" s="15">
        <f t="shared" si="5"/>
        <v>37</v>
      </c>
      <c r="B48" s="16">
        <f t="shared" si="0"/>
        <v>1834.6079999999999</v>
      </c>
      <c r="C48" s="19">
        <f t="shared" si="6"/>
        <v>77</v>
      </c>
      <c r="D48" s="19">
        <f t="shared" si="1"/>
        <v>3817.9679999999998</v>
      </c>
      <c r="E48" s="15">
        <f t="shared" si="7"/>
        <v>117</v>
      </c>
      <c r="F48" s="16">
        <f t="shared" si="2"/>
        <v>5801.3280000000004</v>
      </c>
      <c r="G48" s="19" t="str">
        <f t="shared" si="8"/>
        <v/>
      </c>
      <c r="H48" s="19" t="str">
        <f t="shared" si="3"/>
        <v/>
      </c>
      <c r="I48" s="15" t="str">
        <f t="shared" si="9"/>
        <v/>
      </c>
      <c r="J48" s="16" t="str">
        <f t="shared" si="4"/>
        <v/>
      </c>
    </row>
    <row r="49" spans="1:10" x14ac:dyDescent="0.25">
      <c r="A49" s="15">
        <f t="shared" si="5"/>
        <v>38</v>
      </c>
      <c r="B49" s="16">
        <f t="shared" si="0"/>
        <v>1884.192</v>
      </c>
      <c r="C49" s="19">
        <f t="shared" si="6"/>
        <v>78</v>
      </c>
      <c r="D49" s="19">
        <f t="shared" si="1"/>
        <v>3867.5520000000001</v>
      </c>
      <c r="E49" s="15">
        <f t="shared" si="7"/>
        <v>118</v>
      </c>
      <c r="F49" s="16">
        <f t="shared" si="2"/>
        <v>5850.9119999999994</v>
      </c>
      <c r="G49" s="19" t="str">
        <f t="shared" si="8"/>
        <v/>
      </c>
      <c r="H49" s="19" t="str">
        <f t="shared" si="3"/>
        <v/>
      </c>
      <c r="I49" s="15" t="str">
        <f t="shared" si="9"/>
        <v/>
      </c>
      <c r="J49" s="16" t="str">
        <f t="shared" si="4"/>
        <v/>
      </c>
    </row>
    <row r="50" spans="1:10" x14ac:dyDescent="0.25">
      <c r="A50" s="15">
        <f t="shared" si="5"/>
        <v>39</v>
      </c>
      <c r="B50" s="16">
        <f t="shared" si="0"/>
        <v>1933.7760000000001</v>
      </c>
      <c r="C50" s="19">
        <f t="shared" si="6"/>
        <v>79</v>
      </c>
      <c r="D50" s="19">
        <f t="shared" si="1"/>
        <v>3917.136</v>
      </c>
      <c r="E50" s="15">
        <f t="shared" si="7"/>
        <v>119</v>
      </c>
      <c r="F50" s="16">
        <f t="shared" si="2"/>
        <v>5900.4960000000001</v>
      </c>
      <c r="G50" s="19" t="str">
        <f t="shared" si="8"/>
        <v/>
      </c>
      <c r="H50" s="19" t="str">
        <f t="shared" si="3"/>
        <v/>
      </c>
      <c r="I50" s="15" t="str">
        <f t="shared" si="9"/>
        <v/>
      </c>
      <c r="J50" s="16" t="str">
        <f t="shared" si="4"/>
        <v/>
      </c>
    </row>
    <row r="51" spans="1:10" x14ac:dyDescent="0.25">
      <c r="A51" s="17">
        <f t="shared" si="5"/>
        <v>40</v>
      </c>
      <c r="B51" s="18">
        <f t="shared" si="0"/>
        <v>1983.3600000000001</v>
      </c>
      <c r="C51" s="21">
        <f t="shared" si="6"/>
        <v>80</v>
      </c>
      <c r="D51" s="21">
        <f t="shared" si="1"/>
        <v>3966.7200000000003</v>
      </c>
      <c r="E51" s="17">
        <f t="shared" si="7"/>
        <v>120</v>
      </c>
      <c r="F51" s="18">
        <f t="shared" si="2"/>
        <v>5950.08</v>
      </c>
      <c r="G51" s="21" t="str">
        <f t="shared" si="8"/>
        <v/>
      </c>
      <c r="H51" s="21" t="str">
        <f t="shared" si="3"/>
        <v/>
      </c>
      <c r="I51" s="17" t="str">
        <f t="shared" si="9"/>
        <v/>
      </c>
      <c r="J51" s="18" t="str">
        <f t="shared" si="4"/>
        <v/>
      </c>
    </row>
    <row r="52" spans="1:10" x14ac:dyDescent="0.25">
      <c r="D52" s="19"/>
      <c r="E52" s="1"/>
      <c r="F52" s="19"/>
      <c r="H52" s="19"/>
      <c r="J52" s="19"/>
    </row>
    <row r="53" spans="1:10" x14ac:dyDescent="0.25">
      <c r="A53" t="s">
        <v>38</v>
      </c>
      <c r="B53" t="s">
        <v>41</v>
      </c>
    </row>
  </sheetData>
  <sheetProtection password="D079" sheet="1" objects="1" scenarios="1" selectLockedCells="1" selectUnlockedCells="1"/>
  <phoneticPr fontId="2" type="noConversion"/>
  <pageMargins left="0.75" right="0.75" top="1" bottom="1" header="0.5" footer="0.5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Gallon Tape Sheet</vt:lpstr>
      <vt:lpstr>Gallon Chart</vt:lpstr>
      <vt:lpstr>'Gallon Chart'!Print_Area</vt:lpstr>
      <vt:lpstr>'Gallon Tape Sheet'!Print_Area</vt:lpstr>
    </vt:vector>
  </TitlesOfParts>
  <Company>Poly Processing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KKemp</dc:creator>
  <cp:lastModifiedBy>Marshall Lampson</cp:lastModifiedBy>
  <cp:lastPrinted>2016-04-25T18:02:26Z</cp:lastPrinted>
  <dcterms:created xsi:type="dcterms:W3CDTF">1999-04-14T21:01:50Z</dcterms:created>
  <dcterms:modified xsi:type="dcterms:W3CDTF">2016-04-25T18:26:52Z</dcterms:modified>
</cp:coreProperties>
</file>